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نشمية\441or\نوييت\مجلد جديد\"/>
    </mc:Choice>
  </mc:AlternateContent>
  <bookViews>
    <workbookView xWindow="0" yWindow="0" windowWidth="15345" windowHeight="6705" activeTab="2"/>
  </bookViews>
  <sheets>
    <sheet name="Q1" sheetId="1" r:id="rId1"/>
    <sheet name="Q8 chi2" sheetId="3" r:id="rId2"/>
    <sheet name="Q8 KS" sheetId="2" r:id="rId3"/>
  </sheets>
  <calcPr calcId="152511"/>
</workbook>
</file>

<file path=xl/calcChain.xml><?xml version="1.0" encoding="utf-8"?>
<calcChain xmlns="http://schemas.openxmlformats.org/spreadsheetml/2006/main">
  <c r="AD7" i="1" l="1"/>
  <c r="AE7" i="1" s="1"/>
  <c r="F7" i="1"/>
  <c r="F8" i="1" s="1"/>
  <c r="N7" i="1"/>
  <c r="N8" i="1" s="1"/>
  <c r="O8" i="1" s="1"/>
  <c r="V7" i="1"/>
  <c r="W7" i="1" s="1"/>
  <c r="H18" i="3"/>
  <c r="H17" i="3"/>
  <c r="I12" i="3"/>
  <c r="I8" i="3"/>
  <c r="I9" i="3"/>
  <c r="I10" i="3"/>
  <c r="I11" i="3"/>
  <c r="I7" i="3"/>
  <c r="H8" i="3"/>
  <c r="H9" i="3"/>
  <c r="H10" i="3"/>
  <c r="H11" i="3"/>
  <c r="H7" i="3"/>
  <c r="G8" i="3"/>
  <c r="G9" i="3"/>
  <c r="G10" i="3"/>
  <c r="G11" i="3"/>
  <c r="G7" i="3"/>
  <c r="F7" i="3"/>
  <c r="F9" i="3"/>
  <c r="F10" i="3"/>
  <c r="F11" i="3"/>
  <c r="F8" i="3"/>
  <c r="D35" i="2"/>
  <c r="AD8" i="1" l="1"/>
  <c r="O7" i="1"/>
  <c r="V8" i="1"/>
  <c r="N9" i="1"/>
  <c r="F9" i="1"/>
  <c r="F12" i="3"/>
  <c r="AD9" i="1" l="1"/>
  <c r="AE8" i="1"/>
  <c r="N10" i="1"/>
  <c r="O10" i="1" s="1"/>
  <c r="O9" i="1"/>
  <c r="V9" i="1"/>
  <c r="W8" i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AE9" i="1" l="1"/>
  <c r="AD10" i="1"/>
  <c r="N11" i="1"/>
  <c r="W9" i="1"/>
  <c r="V10" i="1"/>
  <c r="D9" i="2"/>
  <c r="G9" i="2" s="1"/>
  <c r="D10" i="2"/>
  <c r="G10" i="2" s="1"/>
  <c r="D11" i="2"/>
  <c r="G11" i="2" s="1"/>
  <c r="D12" i="2"/>
  <c r="G12" i="2" s="1"/>
  <c r="D13" i="2"/>
  <c r="G13" i="2" s="1"/>
  <c r="D14" i="2"/>
  <c r="G14" i="2" s="1"/>
  <c r="D15" i="2"/>
  <c r="G15" i="2" s="1"/>
  <c r="D16" i="2"/>
  <c r="G16" i="2" s="1"/>
  <c r="D17" i="2"/>
  <c r="G17" i="2" s="1"/>
  <c r="D18" i="2"/>
  <c r="G18" i="2" s="1"/>
  <c r="D19" i="2"/>
  <c r="G19" i="2" s="1"/>
  <c r="D20" i="2"/>
  <c r="G20" i="2" s="1"/>
  <c r="D21" i="2"/>
  <c r="G21" i="2" s="1"/>
  <c r="D22" i="2"/>
  <c r="G22" i="2" s="1"/>
  <c r="D23" i="2"/>
  <c r="G23" i="2" s="1"/>
  <c r="D24" i="2"/>
  <c r="G24" i="2" s="1"/>
  <c r="D25" i="2"/>
  <c r="G25" i="2" s="1"/>
  <c r="D8" i="2"/>
  <c r="G8" i="2" s="1"/>
  <c r="C9" i="2"/>
  <c r="F9" i="2" s="1"/>
  <c r="C10" i="2"/>
  <c r="F10" i="2" s="1"/>
  <c r="C11" i="2"/>
  <c r="F11" i="2" s="1"/>
  <c r="C12" i="2"/>
  <c r="F12" i="2" s="1"/>
  <c r="C13" i="2"/>
  <c r="F13" i="2" s="1"/>
  <c r="C14" i="2"/>
  <c r="F14" i="2" s="1"/>
  <c r="C15" i="2"/>
  <c r="F15" i="2" s="1"/>
  <c r="C16" i="2"/>
  <c r="F16" i="2" s="1"/>
  <c r="C17" i="2"/>
  <c r="F17" i="2" s="1"/>
  <c r="C18" i="2"/>
  <c r="F18" i="2" s="1"/>
  <c r="C19" i="2"/>
  <c r="F19" i="2" s="1"/>
  <c r="C20" i="2"/>
  <c r="F20" i="2" s="1"/>
  <c r="C21" i="2"/>
  <c r="F21" i="2" s="1"/>
  <c r="C22" i="2"/>
  <c r="F22" i="2" s="1"/>
  <c r="C23" i="2"/>
  <c r="F23" i="2" s="1"/>
  <c r="C24" i="2"/>
  <c r="F24" i="2" s="1"/>
  <c r="C25" i="2"/>
  <c r="F25" i="2" s="1"/>
  <c r="C8" i="2"/>
  <c r="F8" i="2" s="1"/>
  <c r="AD11" i="1" l="1"/>
  <c r="AE10" i="1"/>
  <c r="O11" i="1"/>
  <c r="N12" i="1"/>
  <c r="V11" i="1"/>
  <c r="W10" i="1"/>
  <c r="G8" i="1"/>
  <c r="G7" i="1"/>
  <c r="AE11" i="1" l="1"/>
  <c r="O12" i="1"/>
  <c r="N13" i="1"/>
  <c r="W11" i="1"/>
  <c r="V12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B32" i="2"/>
  <c r="B31" i="2"/>
  <c r="O13" i="1" l="1"/>
  <c r="N14" i="1"/>
  <c r="V13" i="1"/>
  <c r="W12" i="1"/>
  <c r="B34" i="2"/>
  <c r="G22" i="1"/>
  <c r="G13" i="1"/>
  <c r="G23" i="1"/>
  <c r="G11" i="1"/>
  <c r="G17" i="1"/>
  <c r="G12" i="1"/>
  <c r="G10" i="1"/>
  <c r="G16" i="1"/>
  <c r="G14" i="1"/>
  <c r="G15" i="1"/>
  <c r="G20" i="1"/>
  <c r="G21" i="1"/>
  <c r="G18" i="1"/>
  <c r="G19" i="1"/>
  <c r="G9" i="1"/>
  <c r="O14" i="1" l="1"/>
  <c r="N15" i="1"/>
  <c r="O15" i="1" s="1"/>
  <c r="W13" i="1"/>
  <c r="V14" i="1"/>
  <c r="V15" i="1" l="1"/>
  <c r="W14" i="1"/>
  <c r="W15" i="1" l="1"/>
  <c r="V16" i="1"/>
  <c r="V17" i="1" l="1"/>
  <c r="W16" i="1"/>
  <c r="V18" i="1" l="1"/>
  <c r="W17" i="1"/>
  <c r="V19" i="1" l="1"/>
  <c r="W18" i="1"/>
  <c r="V20" i="1" l="1"/>
  <c r="W19" i="1"/>
  <c r="V21" i="1" l="1"/>
  <c r="W20" i="1"/>
  <c r="V22" i="1" l="1"/>
  <c r="W21" i="1"/>
  <c r="V23" i="1" l="1"/>
  <c r="W23" i="1" s="1"/>
  <c r="W22" i="1"/>
</calcChain>
</file>

<file path=xl/sharedStrings.xml><?xml version="1.0" encoding="utf-8"?>
<sst xmlns="http://schemas.openxmlformats.org/spreadsheetml/2006/main" count="52" uniqueCount="38">
  <si>
    <t>R</t>
  </si>
  <si>
    <t>U</t>
  </si>
  <si>
    <t>i</t>
  </si>
  <si>
    <t>xi</t>
  </si>
  <si>
    <t>i/n</t>
  </si>
  <si>
    <t>n</t>
  </si>
  <si>
    <t xml:space="preserve">D- = </t>
  </si>
  <si>
    <t xml:space="preserve">D+ = </t>
  </si>
  <si>
    <t xml:space="preserve"> compare this value with the critical value for D from the K-S table </t>
  </si>
  <si>
    <t>To test the data given whether it is uniform distributed or not using K-S test</t>
  </si>
  <si>
    <t>R0=</t>
  </si>
  <si>
    <t>a=</t>
  </si>
  <si>
    <t>c=</t>
  </si>
  <si>
    <t>m=</t>
  </si>
  <si>
    <t>#</t>
  </si>
  <si>
    <t>To Generate Peusorandom Number using these parameters</t>
  </si>
  <si>
    <t>Then, we accept that the data is unifromly distributed</t>
  </si>
  <si>
    <t>&gt;</t>
  </si>
  <si>
    <t>(i-1)/n</t>
  </si>
  <si>
    <t>F(x)</t>
  </si>
  <si>
    <t>i/n-F(x)</t>
  </si>
  <si>
    <t>F(x)-((i-1)/n)</t>
  </si>
  <si>
    <t xml:space="preserve">D = </t>
  </si>
  <si>
    <t>alpha</t>
  </si>
  <si>
    <t>D</t>
  </si>
  <si>
    <t>D(alpha)=</t>
  </si>
  <si>
    <t>start in</t>
  </si>
  <si>
    <t>end out</t>
  </si>
  <si>
    <t>Oi</t>
  </si>
  <si>
    <t>((Oi-Ei)^2)/Ei</t>
  </si>
  <si>
    <t>pi=1/(#interval)</t>
  </si>
  <si>
    <t>n=</t>
  </si>
  <si>
    <t>Ei=n*pi</t>
  </si>
  <si>
    <t>#interval=</t>
  </si>
  <si>
    <t>alpha=</t>
  </si>
  <si>
    <t>chi(#interval-1,1-alpha)=</t>
  </si>
  <si>
    <t>chi0=</t>
  </si>
  <si>
    <r>
      <t>p-value=</t>
    </r>
    <r>
      <rPr>
        <b/>
        <sz val="11"/>
        <color theme="1"/>
        <rFont val="Arial"/>
        <family val="2"/>
        <scheme val="minor"/>
      </rPr>
      <t>P(</t>
    </r>
    <r>
      <rPr>
        <sz val="11"/>
        <color theme="1"/>
        <rFont val="Arial"/>
        <family val="2"/>
        <scheme val="minor"/>
      </rPr>
      <t>chi(#interval-1)&gt;chi0</t>
    </r>
    <r>
      <rPr>
        <b/>
        <sz val="11"/>
        <color theme="1"/>
        <rFont val="Arial"/>
        <family val="2"/>
        <scheme val="minor"/>
      </rPr>
      <t>)</t>
    </r>
    <r>
      <rPr>
        <sz val="11"/>
        <color theme="1"/>
        <rFont val="Arial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</si>
</sst>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23"/>
  <sheetViews>
    <sheetView topLeftCell="A4" workbookViewId="0">
      <selection activeCell="C15" sqref="C15"/>
    </sheetView>
  </sheetViews>
  <sheetFormatPr defaultColWidth="9.125" defaultRowHeight="18" x14ac:dyDescent="0.25"/>
  <cols>
    <col min="1" max="6" width="9.125" style="1"/>
    <col min="7" max="7" width="11" style="1" bestFit="1" customWidth="1"/>
    <col min="8" max="8" width="10.125" style="1" customWidth="1"/>
    <col min="9" max="9" width="5.75" style="1" customWidth="1"/>
    <col min="10" max="16384" width="9.125" style="1"/>
  </cols>
  <sheetData>
    <row r="3" spans="1:31" x14ac:dyDescent="0.25">
      <c r="A3" s="21" t="s">
        <v>15</v>
      </c>
      <c r="B3" s="21"/>
      <c r="C3" s="21"/>
      <c r="D3" s="21"/>
      <c r="E3" s="21"/>
      <c r="F3" s="21"/>
      <c r="G3" s="21"/>
      <c r="H3" s="21"/>
    </row>
    <row r="6" spans="1:31" x14ac:dyDescent="0.25">
      <c r="E6" s="12" t="s">
        <v>14</v>
      </c>
      <c r="F6" s="12" t="s">
        <v>0</v>
      </c>
      <c r="G6" s="12" t="s">
        <v>1</v>
      </c>
      <c r="M6" s="15" t="s">
        <v>14</v>
      </c>
      <c r="N6" s="15" t="s">
        <v>0</v>
      </c>
      <c r="O6" s="15" t="s">
        <v>1</v>
      </c>
      <c r="U6" s="17" t="s">
        <v>14</v>
      </c>
      <c r="V6" s="17" t="s">
        <v>0</v>
      </c>
      <c r="W6" s="17" t="s">
        <v>1</v>
      </c>
      <c r="AC6" s="19" t="s">
        <v>14</v>
      </c>
      <c r="AD6" s="19" t="s">
        <v>0</v>
      </c>
      <c r="AE6" s="19" t="s">
        <v>1</v>
      </c>
    </row>
    <row r="7" spans="1:31" x14ac:dyDescent="0.25">
      <c r="E7" s="13">
        <v>0</v>
      </c>
      <c r="F7" s="13">
        <f>C8</f>
        <v>1</v>
      </c>
      <c r="G7" s="13">
        <f t="shared" ref="G7:G23" si="0">F7/$C$11</f>
        <v>1.5625E-2</v>
      </c>
      <c r="M7" s="15">
        <v>0</v>
      </c>
      <c r="N7" s="15">
        <f>K8</f>
        <v>2</v>
      </c>
      <c r="O7" s="15">
        <f>N7/$C$11</f>
        <v>3.125E-2</v>
      </c>
      <c r="U7" s="17">
        <v>0</v>
      </c>
      <c r="V7" s="17">
        <f>S8</f>
        <v>3</v>
      </c>
      <c r="W7" s="17">
        <f>V7/$C$11</f>
        <v>4.6875E-2</v>
      </c>
      <c r="AC7" s="19">
        <v>0</v>
      </c>
      <c r="AD7" s="19">
        <f>AA8</f>
        <v>4</v>
      </c>
      <c r="AE7" s="19">
        <f>AD7/$C$11</f>
        <v>6.25E-2</v>
      </c>
    </row>
    <row r="8" spans="1:31" x14ac:dyDescent="0.25">
      <c r="B8" s="14" t="s">
        <v>10</v>
      </c>
      <c r="C8" s="14">
        <v>1</v>
      </c>
      <c r="E8" s="13">
        <v>1</v>
      </c>
      <c r="F8" s="13">
        <f>MOD($C$9*F7+$C$10,$C$11)</f>
        <v>13</v>
      </c>
      <c r="G8" s="13">
        <f t="shared" si="0"/>
        <v>0.203125</v>
      </c>
      <c r="J8" s="16" t="s">
        <v>10</v>
      </c>
      <c r="K8" s="16">
        <v>2</v>
      </c>
      <c r="M8" s="15">
        <v>1</v>
      </c>
      <c r="N8" s="15">
        <f>MOD($C$9*N7+$C$10,$C$11)</f>
        <v>26</v>
      </c>
      <c r="O8" s="15">
        <f t="shared" ref="O8:O15" si="1">N8/$C$11</f>
        <v>0.40625</v>
      </c>
      <c r="R8" s="18" t="s">
        <v>10</v>
      </c>
      <c r="S8" s="18">
        <v>3</v>
      </c>
      <c r="U8" s="17">
        <v>1</v>
      </c>
      <c r="V8" s="17">
        <f>MOD($C$9*V7+$C$10,$C$11)</f>
        <v>39</v>
      </c>
      <c r="W8" s="17">
        <f t="shared" ref="W8:W23" si="2">V8/$C$11</f>
        <v>0.609375</v>
      </c>
      <c r="Z8" s="20" t="s">
        <v>10</v>
      </c>
      <c r="AA8" s="20">
        <v>4</v>
      </c>
      <c r="AC8" s="19">
        <v>1</v>
      </c>
      <c r="AD8" s="19">
        <f>MOD($C$9*AD7+$C$10,$C$11)</f>
        <v>52</v>
      </c>
      <c r="AE8" s="19">
        <f t="shared" ref="AE8:AE11" si="3">AD8/$C$11</f>
        <v>0.8125</v>
      </c>
    </row>
    <row r="9" spans="1:31" x14ac:dyDescent="0.25">
      <c r="B9" s="2" t="s">
        <v>11</v>
      </c>
      <c r="C9" s="2">
        <v>13</v>
      </c>
      <c r="E9" s="13">
        <v>2</v>
      </c>
      <c r="F9" s="13">
        <f t="shared" ref="F9:F23" si="4">MOD($C$9*F8+$C$10,$C$11)</f>
        <v>41</v>
      </c>
      <c r="G9" s="13">
        <f t="shared" si="0"/>
        <v>0.640625</v>
      </c>
      <c r="M9" s="15">
        <v>2</v>
      </c>
      <c r="N9" s="15">
        <f t="shared" ref="N9:N15" si="5">MOD($C$9*N8+$C$10,$C$11)</f>
        <v>18</v>
      </c>
      <c r="O9" s="15">
        <f t="shared" si="1"/>
        <v>0.28125</v>
      </c>
      <c r="U9" s="17">
        <v>2</v>
      </c>
      <c r="V9" s="17">
        <f t="shared" ref="V9:V23" si="6">MOD($C$9*V8+$C$10,$C$11)</f>
        <v>59</v>
      </c>
      <c r="W9" s="17">
        <f t="shared" si="2"/>
        <v>0.921875</v>
      </c>
      <c r="AC9" s="19">
        <v>2</v>
      </c>
      <c r="AD9" s="19">
        <f t="shared" ref="AD9:AD11" si="7">MOD($C$9*AD8+$C$10,$C$11)</f>
        <v>36</v>
      </c>
      <c r="AE9" s="19">
        <f t="shared" si="3"/>
        <v>0.5625</v>
      </c>
    </row>
    <row r="10" spans="1:31" x14ac:dyDescent="0.25">
      <c r="B10" s="2" t="s">
        <v>12</v>
      </c>
      <c r="C10" s="2">
        <v>0</v>
      </c>
      <c r="E10" s="13">
        <v>3</v>
      </c>
      <c r="F10" s="13">
        <f t="shared" si="4"/>
        <v>21</v>
      </c>
      <c r="G10" s="13">
        <f t="shared" si="0"/>
        <v>0.328125</v>
      </c>
      <c r="M10" s="15">
        <v>3</v>
      </c>
      <c r="N10" s="15">
        <f t="shared" si="5"/>
        <v>42</v>
      </c>
      <c r="O10" s="15">
        <f t="shared" si="1"/>
        <v>0.65625</v>
      </c>
      <c r="U10" s="17">
        <v>3</v>
      </c>
      <c r="V10" s="17">
        <f t="shared" si="6"/>
        <v>63</v>
      </c>
      <c r="W10" s="17">
        <f t="shared" si="2"/>
        <v>0.984375</v>
      </c>
      <c r="AC10" s="19">
        <v>3</v>
      </c>
      <c r="AD10" s="19">
        <f t="shared" si="7"/>
        <v>20</v>
      </c>
      <c r="AE10" s="19">
        <f t="shared" si="3"/>
        <v>0.3125</v>
      </c>
    </row>
    <row r="11" spans="1:31" x14ac:dyDescent="0.25">
      <c r="B11" s="2" t="s">
        <v>13</v>
      </c>
      <c r="C11" s="2">
        <v>64</v>
      </c>
      <c r="E11" s="13">
        <v>4</v>
      </c>
      <c r="F11" s="13">
        <f t="shared" si="4"/>
        <v>17</v>
      </c>
      <c r="G11" s="13">
        <f t="shared" si="0"/>
        <v>0.265625</v>
      </c>
      <c r="M11" s="15">
        <v>4</v>
      </c>
      <c r="N11" s="15">
        <f t="shared" si="5"/>
        <v>34</v>
      </c>
      <c r="O11" s="15">
        <f t="shared" si="1"/>
        <v>0.53125</v>
      </c>
      <c r="U11" s="17">
        <v>4</v>
      </c>
      <c r="V11" s="17">
        <f t="shared" si="6"/>
        <v>51</v>
      </c>
      <c r="W11" s="17">
        <f t="shared" si="2"/>
        <v>0.796875</v>
      </c>
      <c r="AC11" s="19">
        <v>4</v>
      </c>
      <c r="AD11" s="19">
        <f t="shared" si="7"/>
        <v>4</v>
      </c>
      <c r="AE11" s="19">
        <f t="shared" si="3"/>
        <v>6.25E-2</v>
      </c>
    </row>
    <row r="12" spans="1:31" x14ac:dyDescent="0.25">
      <c r="E12" s="13">
        <v>5</v>
      </c>
      <c r="F12" s="13">
        <f t="shared" si="4"/>
        <v>29</v>
      </c>
      <c r="G12" s="13">
        <f t="shared" si="0"/>
        <v>0.453125</v>
      </c>
      <c r="M12" s="15">
        <v>5</v>
      </c>
      <c r="N12" s="15">
        <f t="shared" si="5"/>
        <v>58</v>
      </c>
      <c r="O12" s="15">
        <f t="shared" si="1"/>
        <v>0.90625</v>
      </c>
      <c r="U12" s="17">
        <v>5</v>
      </c>
      <c r="V12" s="17">
        <f t="shared" si="6"/>
        <v>23</v>
      </c>
      <c r="W12" s="17">
        <f t="shared" si="2"/>
        <v>0.359375</v>
      </c>
    </row>
    <row r="13" spans="1:31" x14ac:dyDescent="0.25">
      <c r="E13" s="13">
        <v>6</v>
      </c>
      <c r="F13" s="13">
        <f t="shared" si="4"/>
        <v>57</v>
      </c>
      <c r="G13" s="13">
        <f t="shared" si="0"/>
        <v>0.890625</v>
      </c>
      <c r="M13" s="15">
        <v>6</v>
      </c>
      <c r="N13" s="15">
        <f t="shared" si="5"/>
        <v>50</v>
      </c>
      <c r="O13" s="15">
        <f t="shared" si="1"/>
        <v>0.78125</v>
      </c>
      <c r="U13" s="17">
        <v>6</v>
      </c>
      <c r="V13" s="17">
        <f t="shared" si="6"/>
        <v>43</v>
      </c>
      <c r="W13" s="17">
        <f t="shared" si="2"/>
        <v>0.671875</v>
      </c>
    </row>
    <row r="14" spans="1:31" x14ac:dyDescent="0.25">
      <c r="E14" s="13">
        <v>7</v>
      </c>
      <c r="F14" s="13">
        <f t="shared" si="4"/>
        <v>37</v>
      </c>
      <c r="G14" s="13">
        <f t="shared" si="0"/>
        <v>0.578125</v>
      </c>
      <c r="M14" s="15">
        <v>7</v>
      </c>
      <c r="N14" s="15">
        <f t="shared" si="5"/>
        <v>10</v>
      </c>
      <c r="O14" s="15">
        <f t="shared" si="1"/>
        <v>0.15625</v>
      </c>
      <c r="U14" s="17">
        <v>7</v>
      </c>
      <c r="V14" s="17">
        <f t="shared" si="6"/>
        <v>47</v>
      </c>
      <c r="W14" s="17">
        <f t="shared" si="2"/>
        <v>0.734375</v>
      </c>
    </row>
    <row r="15" spans="1:31" x14ac:dyDescent="0.25">
      <c r="E15" s="13">
        <v>8</v>
      </c>
      <c r="F15" s="13">
        <f t="shared" si="4"/>
        <v>33</v>
      </c>
      <c r="G15" s="13">
        <f t="shared" si="0"/>
        <v>0.515625</v>
      </c>
      <c r="M15" s="15">
        <v>8</v>
      </c>
      <c r="N15" s="15">
        <f t="shared" si="5"/>
        <v>2</v>
      </c>
      <c r="O15" s="15">
        <f t="shared" si="1"/>
        <v>3.125E-2</v>
      </c>
      <c r="U15" s="17">
        <v>8</v>
      </c>
      <c r="V15" s="17">
        <f t="shared" si="6"/>
        <v>35</v>
      </c>
      <c r="W15" s="17">
        <f t="shared" si="2"/>
        <v>0.546875</v>
      </c>
    </row>
    <row r="16" spans="1:31" x14ac:dyDescent="0.25">
      <c r="E16" s="13">
        <v>9</v>
      </c>
      <c r="F16" s="13">
        <f t="shared" si="4"/>
        <v>45</v>
      </c>
      <c r="G16" s="13">
        <f t="shared" si="0"/>
        <v>0.703125</v>
      </c>
      <c r="U16" s="17">
        <v>9</v>
      </c>
      <c r="V16" s="17">
        <f t="shared" si="6"/>
        <v>7</v>
      </c>
      <c r="W16" s="17">
        <f t="shared" si="2"/>
        <v>0.109375</v>
      </c>
    </row>
    <row r="17" spans="5:23" x14ac:dyDescent="0.25">
      <c r="E17" s="13">
        <v>10</v>
      </c>
      <c r="F17" s="13">
        <f t="shared" si="4"/>
        <v>9</v>
      </c>
      <c r="G17" s="13">
        <f t="shared" si="0"/>
        <v>0.140625</v>
      </c>
      <c r="U17" s="17">
        <v>10</v>
      </c>
      <c r="V17" s="17">
        <f t="shared" si="6"/>
        <v>27</v>
      </c>
      <c r="W17" s="17">
        <f t="shared" si="2"/>
        <v>0.421875</v>
      </c>
    </row>
    <row r="18" spans="5:23" x14ac:dyDescent="0.25">
      <c r="E18" s="13">
        <v>11</v>
      </c>
      <c r="F18" s="13">
        <f t="shared" si="4"/>
        <v>53</v>
      </c>
      <c r="G18" s="13">
        <f t="shared" si="0"/>
        <v>0.828125</v>
      </c>
      <c r="U18" s="17">
        <v>11</v>
      </c>
      <c r="V18" s="17">
        <f t="shared" si="6"/>
        <v>31</v>
      </c>
      <c r="W18" s="17">
        <f t="shared" si="2"/>
        <v>0.484375</v>
      </c>
    </row>
    <row r="19" spans="5:23" x14ac:dyDescent="0.25">
      <c r="E19" s="13">
        <v>12</v>
      </c>
      <c r="F19" s="13">
        <f t="shared" si="4"/>
        <v>49</v>
      </c>
      <c r="G19" s="13">
        <f t="shared" si="0"/>
        <v>0.765625</v>
      </c>
      <c r="U19" s="17">
        <v>12</v>
      </c>
      <c r="V19" s="17">
        <f t="shared" si="6"/>
        <v>19</v>
      </c>
      <c r="W19" s="17">
        <f t="shared" si="2"/>
        <v>0.296875</v>
      </c>
    </row>
    <row r="20" spans="5:23" x14ac:dyDescent="0.25">
      <c r="E20" s="13">
        <v>13</v>
      </c>
      <c r="F20" s="13">
        <f t="shared" si="4"/>
        <v>61</v>
      </c>
      <c r="G20" s="13">
        <f t="shared" si="0"/>
        <v>0.953125</v>
      </c>
      <c r="U20" s="17">
        <v>13</v>
      </c>
      <c r="V20" s="17">
        <f t="shared" si="6"/>
        <v>55</v>
      </c>
      <c r="W20" s="17">
        <f t="shared" si="2"/>
        <v>0.859375</v>
      </c>
    </row>
    <row r="21" spans="5:23" x14ac:dyDescent="0.25">
      <c r="E21" s="13">
        <v>14</v>
      </c>
      <c r="F21" s="13">
        <f t="shared" si="4"/>
        <v>25</v>
      </c>
      <c r="G21" s="13">
        <f t="shared" si="0"/>
        <v>0.390625</v>
      </c>
      <c r="U21" s="17">
        <v>14</v>
      </c>
      <c r="V21" s="17">
        <f t="shared" si="6"/>
        <v>11</v>
      </c>
      <c r="W21" s="17">
        <f t="shared" si="2"/>
        <v>0.171875</v>
      </c>
    </row>
    <row r="22" spans="5:23" x14ac:dyDescent="0.25">
      <c r="E22" s="13">
        <v>15</v>
      </c>
      <c r="F22" s="13">
        <f t="shared" si="4"/>
        <v>5</v>
      </c>
      <c r="G22" s="13">
        <f t="shared" si="0"/>
        <v>7.8125E-2</v>
      </c>
      <c r="U22" s="17">
        <v>15</v>
      </c>
      <c r="V22" s="17">
        <f t="shared" si="6"/>
        <v>15</v>
      </c>
      <c r="W22" s="17">
        <f t="shared" si="2"/>
        <v>0.234375</v>
      </c>
    </row>
    <row r="23" spans="5:23" x14ac:dyDescent="0.25">
      <c r="E23" s="13">
        <v>16</v>
      </c>
      <c r="F23" s="13">
        <f t="shared" si="4"/>
        <v>1</v>
      </c>
      <c r="G23" s="13">
        <f t="shared" si="0"/>
        <v>1.5625E-2</v>
      </c>
      <c r="U23" s="17">
        <v>16</v>
      </c>
      <c r="V23" s="17">
        <f t="shared" si="6"/>
        <v>3</v>
      </c>
      <c r="W23" s="17">
        <f t="shared" si="2"/>
        <v>4.6875E-2</v>
      </c>
    </row>
  </sheetData>
  <mergeCells count="1"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activeCell="I17" sqref="I17"/>
    </sheetView>
  </sheetViews>
  <sheetFormatPr defaultRowHeight="14.25" x14ac:dyDescent="0.2"/>
  <cols>
    <col min="7" max="7" width="28.25" customWidth="1"/>
    <col min="8" max="8" width="13.5" customWidth="1"/>
    <col min="9" max="9" width="11.625" customWidth="1"/>
  </cols>
  <sheetData>
    <row r="1" spans="1:9" ht="18" x14ac:dyDescent="0.25">
      <c r="A1" s="1">
        <v>5.7000000000000002E-2</v>
      </c>
    </row>
    <row r="2" spans="1:9" ht="18" x14ac:dyDescent="0.25">
      <c r="A2" s="1">
        <v>0.10199999999999999</v>
      </c>
    </row>
    <row r="3" spans="1:9" ht="18" x14ac:dyDescent="0.25">
      <c r="A3" s="1">
        <v>0.156</v>
      </c>
    </row>
    <row r="4" spans="1:9" ht="18" x14ac:dyDescent="0.25">
      <c r="A4" s="1">
        <v>0.20399999999999999</v>
      </c>
    </row>
    <row r="5" spans="1:9" ht="18" x14ac:dyDescent="0.25">
      <c r="A5" s="1">
        <v>0.27200000000000002</v>
      </c>
    </row>
    <row r="6" spans="1:9" ht="18" x14ac:dyDescent="0.25">
      <c r="A6" s="1">
        <v>0.29399999999999998</v>
      </c>
      <c r="C6" s="10" t="s">
        <v>2</v>
      </c>
      <c r="D6" s="10" t="s">
        <v>26</v>
      </c>
      <c r="E6" s="10" t="s">
        <v>27</v>
      </c>
      <c r="F6" s="10" t="s">
        <v>28</v>
      </c>
      <c r="G6" s="10" t="s">
        <v>30</v>
      </c>
      <c r="H6" s="10" t="s">
        <v>32</v>
      </c>
      <c r="I6" s="10" t="s">
        <v>29</v>
      </c>
    </row>
    <row r="7" spans="1:9" ht="18" x14ac:dyDescent="0.25">
      <c r="A7" s="1">
        <v>0.372</v>
      </c>
      <c r="C7" s="10">
        <v>1</v>
      </c>
      <c r="D7" s="10">
        <v>0</v>
      </c>
      <c r="E7" s="10">
        <v>0.2</v>
      </c>
      <c r="F7" s="10">
        <f>COUNTIF($A$1:$A$18,"&lt;"&amp;E7)-COUNTIF($A$1:$A$18,"&lt;"&amp;D7)</f>
        <v>3</v>
      </c>
      <c r="G7" s="10">
        <f>1/5</f>
        <v>0.2</v>
      </c>
      <c r="H7" s="10">
        <f>$H$14*G7</f>
        <v>3.6</v>
      </c>
      <c r="I7" s="10">
        <f>(F7-H7)^2/H7</f>
        <v>0.10000000000000002</v>
      </c>
    </row>
    <row r="8" spans="1:9" ht="18" x14ac:dyDescent="0.25">
      <c r="A8" s="1">
        <v>0.39800000000000002</v>
      </c>
      <c r="C8" s="10">
        <v>2</v>
      </c>
      <c r="D8" s="10">
        <v>0.2</v>
      </c>
      <c r="E8" s="10">
        <v>0.4</v>
      </c>
      <c r="F8" s="10">
        <f>COUNTIF($A$1:$A$18,"&lt;"&amp;E8)-COUNTIF($A$1:$A$18,"&lt;"&amp;D8)</f>
        <v>6</v>
      </c>
      <c r="G8" s="10">
        <f t="shared" ref="G8:G11" si="0">1/5</f>
        <v>0.2</v>
      </c>
      <c r="H8" s="10">
        <f t="shared" ref="H8:H11" si="1">$H$14*G8</f>
        <v>3.6</v>
      </c>
      <c r="I8" s="10">
        <f t="shared" ref="I8:I11" si="2">(F8-H8)^2/H8</f>
        <v>1.5999999999999999</v>
      </c>
    </row>
    <row r="9" spans="1:9" ht="18" x14ac:dyDescent="0.25">
      <c r="A9" s="1">
        <v>0.39800000000000002</v>
      </c>
      <c r="C9" s="10">
        <v>3</v>
      </c>
      <c r="D9" s="10">
        <v>0.4</v>
      </c>
      <c r="E9" s="10">
        <v>0.6</v>
      </c>
      <c r="F9" s="10">
        <f t="shared" ref="F9:F11" si="3">COUNTIF($A$1:$A$18,"&lt;"&amp;E9)-COUNTIF($A$1:$A$18,"&lt;"&amp;D9)</f>
        <v>4</v>
      </c>
      <c r="G9" s="10">
        <f t="shared" si="0"/>
        <v>0.2</v>
      </c>
      <c r="H9" s="10">
        <f t="shared" si="1"/>
        <v>3.6</v>
      </c>
      <c r="I9" s="10">
        <f t="shared" si="2"/>
        <v>4.4444444444444418E-2</v>
      </c>
    </row>
    <row r="10" spans="1:9" ht="18" x14ac:dyDescent="0.25">
      <c r="A10" s="1">
        <v>0.4</v>
      </c>
      <c r="C10" s="10">
        <v>4</v>
      </c>
      <c r="D10" s="10">
        <v>0.6</v>
      </c>
      <c r="E10" s="10">
        <v>0.8</v>
      </c>
      <c r="F10" s="10">
        <f t="shared" si="3"/>
        <v>1</v>
      </c>
      <c r="G10" s="10">
        <f t="shared" si="0"/>
        <v>0.2</v>
      </c>
      <c r="H10" s="10">
        <f t="shared" si="1"/>
        <v>3.6</v>
      </c>
      <c r="I10" s="10">
        <f t="shared" si="2"/>
        <v>1.877777777777778</v>
      </c>
    </row>
    <row r="11" spans="1:9" ht="18" x14ac:dyDescent="0.25">
      <c r="A11" s="1">
        <v>0.40899999999999997</v>
      </c>
      <c r="C11" s="10">
        <v>5</v>
      </c>
      <c r="D11" s="10">
        <v>0.8</v>
      </c>
      <c r="E11" s="10">
        <v>1</v>
      </c>
      <c r="F11" s="10">
        <f t="shared" si="3"/>
        <v>4</v>
      </c>
      <c r="G11" s="10">
        <f t="shared" si="0"/>
        <v>0.2</v>
      </c>
      <c r="H11" s="10">
        <f t="shared" si="1"/>
        <v>3.6</v>
      </c>
      <c r="I11" s="10">
        <f t="shared" si="2"/>
        <v>4.4444444444444418E-2</v>
      </c>
    </row>
    <row r="12" spans="1:9" ht="18" x14ac:dyDescent="0.25">
      <c r="A12" s="1">
        <v>0.498</v>
      </c>
      <c r="C12" s="10"/>
      <c r="D12" s="10"/>
      <c r="E12" s="10" t="s">
        <v>31</v>
      </c>
      <c r="F12" s="10">
        <f>SUM(F7:F11)</f>
        <v>18</v>
      </c>
      <c r="G12" s="10"/>
      <c r="H12" s="10" t="s">
        <v>36</v>
      </c>
      <c r="I12" s="10">
        <f>SUM(I7:I11)</f>
        <v>3.666666666666667</v>
      </c>
    </row>
    <row r="13" spans="1:9" ht="18" x14ac:dyDescent="0.25">
      <c r="A13" s="1">
        <v>0.52800000000000002</v>
      </c>
    </row>
    <row r="14" spans="1:9" ht="18" x14ac:dyDescent="0.25">
      <c r="A14" s="1">
        <v>0.79400000000000004</v>
      </c>
      <c r="G14" s="11" t="s">
        <v>31</v>
      </c>
      <c r="H14" s="11">
        <v>18</v>
      </c>
    </row>
    <row r="15" spans="1:9" ht="18" x14ac:dyDescent="0.25">
      <c r="A15" s="1">
        <v>0.89900000000000002</v>
      </c>
      <c r="G15" s="11" t="s">
        <v>33</v>
      </c>
      <c r="H15" s="11">
        <v>5</v>
      </c>
    </row>
    <row r="16" spans="1:9" ht="18" x14ac:dyDescent="0.25">
      <c r="A16" s="1">
        <v>0.94299999999999995</v>
      </c>
      <c r="G16" s="11" t="s">
        <v>34</v>
      </c>
      <c r="H16" s="11">
        <v>0.05</v>
      </c>
    </row>
    <row r="17" spans="1:8" ht="18" x14ac:dyDescent="0.25">
      <c r="A17" s="1">
        <v>0.94299999999999995</v>
      </c>
      <c r="G17" s="11" t="s">
        <v>35</v>
      </c>
      <c r="H17" s="11">
        <f>_xlfn.CHISQ.INV(1-H16,H15-1)</f>
        <v>9.4877290367811575</v>
      </c>
    </row>
    <row r="18" spans="1:8" ht="18" x14ac:dyDescent="0.25">
      <c r="A18" s="1">
        <v>0.997</v>
      </c>
      <c r="G18" s="11" t="s">
        <v>37</v>
      </c>
      <c r="H18" s="11">
        <f>1-_xlfn.CHISQ.DIST(I12,H15-1,1)</f>
        <v>0.45299261389246614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4"/>
  <sheetViews>
    <sheetView tabSelected="1" topLeftCell="A19" workbookViewId="0">
      <selection activeCell="I33" sqref="I33"/>
    </sheetView>
  </sheetViews>
  <sheetFormatPr defaultColWidth="9.125" defaultRowHeight="18" x14ac:dyDescent="0.25"/>
  <cols>
    <col min="1" max="1" width="15.625" style="1" bestFit="1" customWidth="1"/>
    <col min="2" max="5" width="14.25" style="1" bestFit="1" customWidth="1"/>
    <col min="6" max="6" width="12.75" style="1" customWidth="1"/>
    <col min="7" max="7" width="16" style="1" customWidth="1"/>
    <col min="8" max="9" width="9.125" style="1"/>
    <col min="10" max="10" width="11.75" style="1" customWidth="1"/>
    <col min="11" max="11" width="13.5" style="1" customWidth="1"/>
    <col min="12" max="16384" width="9.125" style="1"/>
  </cols>
  <sheetData>
    <row r="2" spans="1:11" x14ac:dyDescent="0.2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x14ac:dyDescent="0.25">
      <c r="C4" s="1" t="s">
        <v>5</v>
      </c>
      <c r="D4" s="1">
        <v>18</v>
      </c>
    </row>
    <row r="7" spans="1:11" x14ac:dyDescent="0.25">
      <c r="A7" s="4" t="s">
        <v>2</v>
      </c>
      <c r="B7" s="4" t="s">
        <v>3</v>
      </c>
      <c r="C7" s="4" t="s">
        <v>4</v>
      </c>
      <c r="D7" s="4" t="s">
        <v>18</v>
      </c>
      <c r="E7" s="4" t="s">
        <v>19</v>
      </c>
      <c r="F7" s="4" t="s">
        <v>20</v>
      </c>
      <c r="G7" s="4" t="s">
        <v>21</v>
      </c>
      <c r="I7" s="1">
        <v>5.7000000000000002E-2</v>
      </c>
    </row>
    <row r="8" spans="1:11" x14ac:dyDescent="0.25">
      <c r="A8" s="8">
        <v>1</v>
      </c>
      <c r="B8" s="3">
        <v>5.7000000000000002E-2</v>
      </c>
      <c r="C8" s="3">
        <f t="shared" ref="C8:C25" si="0">A8/$D$4</f>
        <v>5.5555555555555552E-2</v>
      </c>
      <c r="D8" s="3">
        <f t="shared" ref="D8:D25" si="1">(A8-1)/$D$4</f>
        <v>0</v>
      </c>
      <c r="E8" s="3">
        <f t="shared" ref="E8:E25" si="2">B8</f>
        <v>5.7000000000000002E-2</v>
      </c>
      <c r="F8" s="3">
        <f>C8-E8</f>
        <v>-1.4444444444444496E-3</v>
      </c>
      <c r="G8" s="3">
        <f>E8-D8</f>
        <v>5.7000000000000002E-2</v>
      </c>
      <c r="I8" s="1">
        <v>0.10199999999999999</v>
      </c>
    </row>
    <row r="9" spans="1:11" x14ac:dyDescent="0.25">
      <c r="A9" s="8">
        <v>2</v>
      </c>
      <c r="B9" s="3">
        <v>0.10199999999999999</v>
      </c>
      <c r="C9" s="3">
        <f t="shared" si="0"/>
        <v>0.1111111111111111</v>
      </c>
      <c r="D9" s="3">
        <f t="shared" si="1"/>
        <v>5.5555555555555552E-2</v>
      </c>
      <c r="E9" s="3">
        <f t="shared" si="2"/>
        <v>0.10199999999999999</v>
      </c>
      <c r="F9" s="3">
        <f t="shared" ref="F9:F25" si="3">C9-E9</f>
        <v>9.1111111111111115E-3</v>
      </c>
      <c r="G9" s="3">
        <f t="shared" ref="G9:G25" si="4">E9-D9</f>
        <v>4.6444444444444441E-2</v>
      </c>
      <c r="I9" s="1">
        <v>0.156</v>
      </c>
    </row>
    <row r="10" spans="1:11" x14ac:dyDescent="0.25">
      <c r="A10" s="8">
        <v>3</v>
      </c>
      <c r="B10" s="3">
        <v>0.156</v>
      </c>
      <c r="C10" s="3">
        <f t="shared" si="0"/>
        <v>0.16666666666666666</v>
      </c>
      <c r="D10" s="3">
        <f t="shared" si="1"/>
        <v>0.1111111111111111</v>
      </c>
      <c r="E10" s="3">
        <f t="shared" si="2"/>
        <v>0.156</v>
      </c>
      <c r="F10" s="3">
        <f t="shared" si="3"/>
        <v>1.0666666666666658E-2</v>
      </c>
      <c r="G10" s="3">
        <f t="shared" si="4"/>
        <v>4.4888888888888895E-2</v>
      </c>
      <c r="I10" s="1">
        <v>0.20399999999999999</v>
      </c>
    </row>
    <row r="11" spans="1:11" x14ac:dyDescent="0.25">
      <c r="A11" s="8">
        <v>4</v>
      </c>
      <c r="B11" s="3">
        <v>0.20399999999999999</v>
      </c>
      <c r="C11" s="3">
        <f t="shared" si="0"/>
        <v>0.22222222222222221</v>
      </c>
      <c r="D11" s="3">
        <f t="shared" si="1"/>
        <v>0.16666666666666666</v>
      </c>
      <c r="E11" s="3">
        <f t="shared" si="2"/>
        <v>0.20399999999999999</v>
      </c>
      <c r="F11" s="3">
        <f t="shared" si="3"/>
        <v>1.8222222222222223E-2</v>
      </c>
      <c r="G11" s="3">
        <f t="shared" si="4"/>
        <v>3.7333333333333329E-2</v>
      </c>
      <c r="I11" s="1">
        <v>0.27200000000000002</v>
      </c>
    </row>
    <row r="12" spans="1:11" x14ac:dyDescent="0.25">
      <c r="A12" s="8">
        <v>5</v>
      </c>
      <c r="B12" s="3">
        <v>0.27200000000000002</v>
      </c>
      <c r="C12" s="3">
        <f t="shared" si="0"/>
        <v>0.27777777777777779</v>
      </c>
      <c r="D12" s="3">
        <f t="shared" si="1"/>
        <v>0.22222222222222221</v>
      </c>
      <c r="E12" s="3">
        <f t="shared" si="2"/>
        <v>0.27200000000000002</v>
      </c>
      <c r="F12" s="3">
        <f t="shared" si="3"/>
        <v>5.7777777777777706E-3</v>
      </c>
      <c r="G12" s="3">
        <f t="shared" si="4"/>
        <v>4.977777777777781E-2</v>
      </c>
      <c r="I12" s="1">
        <v>0.29399999999999998</v>
      </c>
    </row>
    <row r="13" spans="1:11" x14ac:dyDescent="0.25">
      <c r="A13" s="8">
        <v>6</v>
      </c>
      <c r="B13" s="3">
        <v>0.29399999999999998</v>
      </c>
      <c r="C13" s="3">
        <f t="shared" si="0"/>
        <v>0.33333333333333331</v>
      </c>
      <c r="D13" s="3">
        <f t="shared" si="1"/>
        <v>0.27777777777777779</v>
      </c>
      <c r="E13" s="3">
        <f t="shared" si="2"/>
        <v>0.29399999999999998</v>
      </c>
      <c r="F13" s="3">
        <f t="shared" si="3"/>
        <v>3.9333333333333331E-2</v>
      </c>
      <c r="G13" s="3">
        <f t="shared" si="4"/>
        <v>1.6222222222222193E-2</v>
      </c>
      <c r="I13" s="1">
        <v>0.372</v>
      </c>
    </row>
    <row r="14" spans="1:11" x14ac:dyDescent="0.25">
      <c r="A14" s="8">
        <v>7</v>
      </c>
      <c r="B14" s="3">
        <v>0.372</v>
      </c>
      <c r="C14" s="3">
        <f t="shared" si="0"/>
        <v>0.3888888888888889</v>
      </c>
      <c r="D14" s="3">
        <f t="shared" si="1"/>
        <v>0.33333333333333331</v>
      </c>
      <c r="E14" s="3">
        <f t="shared" si="2"/>
        <v>0.372</v>
      </c>
      <c r="F14" s="3">
        <f t="shared" si="3"/>
        <v>1.6888888888888898E-2</v>
      </c>
      <c r="G14" s="3">
        <f t="shared" si="4"/>
        <v>3.8666666666666683E-2</v>
      </c>
      <c r="I14" s="1">
        <v>0.39800000000000002</v>
      </c>
    </row>
    <row r="15" spans="1:11" x14ac:dyDescent="0.25">
      <c r="A15" s="8">
        <v>8</v>
      </c>
      <c r="B15" s="3">
        <v>0.39800000000000002</v>
      </c>
      <c r="C15" s="3">
        <f t="shared" si="0"/>
        <v>0.44444444444444442</v>
      </c>
      <c r="D15" s="3">
        <f t="shared" si="1"/>
        <v>0.3888888888888889</v>
      </c>
      <c r="E15" s="3">
        <f t="shared" si="2"/>
        <v>0.39800000000000002</v>
      </c>
      <c r="F15" s="3">
        <f t="shared" si="3"/>
        <v>4.6444444444444399E-2</v>
      </c>
      <c r="G15" s="3">
        <f t="shared" si="4"/>
        <v>9.1111111111111254E-3</v>
      </c>
      <c r="I15" s="1">
        <v>0.39800000000000002</v>
      </c>
    </row>
    <row r="16" spans="1:11" x14ac:dyDescent="0.25">
      <c r="A16" s="8">
        <v>9</v>
      </c>
      <c r="B16" s="3">
        <v>0.39800000000000002</v>
      </c>
      <c r="C16" s="3">
        <f t="shared" si="0"/>
        <v>0.5</v>
      </c>
      <c r="D16" s="3">
        <f t="shared" si="1"/>
        <v>0.44444444444444442</v>
      </c>
      <c r="E16" s="3">
        <f t="shared" si="2"/>
        <v>0.39800000000000002</v>
      </c>
      <c r="F16" s="3">
        <f t="shared" si="3"/>
        <v>0.10199999999999998</v>
      </c>
      <c r="G16" s="3">
        <f t="shared" si="4"/>
        <v>-4.6444444444444399E-2</v>
      </c>
      <c r="I16" s="1">
        <v>0.4</v>
      </c>
    </row>
    <row r="17" spans="1:9" x14ac:dyDescent="0.25">
      <c r="A17" s="8">
        <v>10</v>
      </c>
      <c r="B17" s="3">
        <v>0.4</v>
      </c>
      <c r="C17" s="3">
        <f t="shared" si="0"/>
        <v>0.55555555555555558</v>
      </c>
      <c r="D17" s="3">
        <f t="shared" si="1"/>
        <v>0.5</v>
      </c>
      <c r="E17" s="3">
        <f t="shared" si="2"/>
        <v>0.4</v>
      </c>
      <c r="F17" s="3">
        <f t="shared" si="3"/>
        <v>0.15555555555555556</v>
      </c>
      <c r="G17" s="3">
        <f t="shared" si="4"/>
        <v>-9.9999999999999978E-2</v>
      </c>
      <c r="I17" s="1">
        <v>0.40899999999999997</v>
      </c>
    </row>
    <row r="18" spans="1:9" x14ac:dyDescent="0.25">
      <c r="A18" s="8">
        <v>11</v>
      </c>
      <c r="B18" s="3">
        <v>0.40899999999999997</v>
      </c>
      <c r="C18" s="3">
        <f t="shared" si="0"/>
        <v>0.61111111111111116</v>
      </c>
      <c r="D18" s="3">
        <f t="shared" si="1"/>
        <v>0.55555555555555558</v>
      </c>
      <c r="E18" s="3">
        <f t="shared" si="2"/>
        <v>0.40899999999999997</v>
      </c>
      <c r="F18" s="3">
        <f t="shared" si="3"/>
        <v>0.20211111111111119</v>
      </c>
      <c r="G18" s="3">
        <f t="shared" si="4"/>
        <v>-0.14655555555555561</v>
      </c>
      <c r="I18" s="1">
        <v>0.498</v>
      </c>
    </row>
    <row r="19" spans="1:9" x14ac:dyDescent="0.25">
      <c r="A19" s="8">
        <v>12</v>
      </c>
      <c r="B19" s="3">
        <v>0.498</v>
      </c>
      <c r="C19" s="3">
        <f t="shared" si="0"/>
        <v>0.66666666666666663</v>
      </c>
      <c r="D19" s="3">
        <f t="shared" si="1"/>
        <v>0.61111111111111116</v>
      </c>
      <c r="E19" s="3">
        <f t="shared" si="2"/>
        <v>0.498</v>
      </c>
      <c r="F19" s="3">
        <f t="shared" si="3"/>
        <v>0.16866666666666663</v>
      </c>
      <c r="G19" s="3">
        <f t="shared" si="4"/>
        <v>-0.11311111111111116</v>
      </c>
      <c r="I19" s="1">
        <v>0.52800000000000002</v>
      </c>
    </row>
    <row r="20" spans="1:9" x14ac:dyDescent="0.25">
      <c r="A20" s="8">
        <v>13</v>
      </c>
      <c r="B20" s="3">
        <v>0.52800000000000002</v>
      </c>
      <c r="C20" s="3">
        <f t="shared" si="0"/>
        <v>0.72222222222222221</v>
      </c>
      <c r="D20" s="3">
        <f t="shared" si="1"/>
        <v>0.66666666666666663</v>
      </c>
      <c r="E20" s="3">
        <f t="shared" si="2"/>
        <v>0.52800000000000002</v>
      </c>
      <c r="F20" s="3">
        <f t="shared" si="3"/>
        <v>0.19422222222222219</v>
      </c>
      <c r="G20" s="3">
        <f t="shared" si="4"/>
        <v>-0.1386666666666666</v>
      </c>
      <c r="I20" s="1">
        <v>0.79400000000000004</v>
      </c>
    </row>
    <row r="21" spans="1:9" x14ac:dyDescent="0.25">
      <c r="A21" s="8">
        <v>14</v>
      </c>
      <c r="B21" s="3">
        <v>0.79400000000000004</v>
      </c>
      <c r="C21" s="3">
        <f t="shared" si="0"/>
        <v>0.77777777777777779</v>
      </c>
      <c r="D21" s="3">
        <f t="shared" si="1"/>
        <v>0.72222222222222221</v>
      </c>
      <c r="E21" s="3">
        <f t="shared" si="2"/>
        <v>0.79400000000000004</v>
      </c>
      <c r="F21" s="3">
        <f t="shared" si="3"/>
        <v>-1.6222222222222249E-2</v>
      </c>
      <c r="G21" s="3">
        <f t="shared" si="4"/>
        <v>7.1777777777777829E-2</v>
      </c>
      <c r="I21" s="1">
        <v>0.89900000000000002</v>
      </c>
    </row>
    <row r="22" spans="1:9" x14ac:dyDescent="0.25">
      <c r="A22" s="8">
        <v>15</v>
      </c>
      <c r="B22" s="3">
        <v>0.89900000000000002</v>
      </c>
      <c r="C22" s="3">
        <f t="shared" si="0"/>
        <v>0.83333333333333337</v>
      </c>
      <c r="D22" s="3">
        <f t="shared" si="1"/>
        <v>0.77777777777777779</v>
      </c>
      <c r="E22" s="3">
        <f t="shared" si="2"/>
        <v>0.89900000000000002</v>
      </c>
      <c r="F22" s="3">
        <f t="shared" si="3"/>
        <v>-6.5666666666666651E-2</v>
      </c>
      <c r="G22" s="3">
        <f t="shared" si="4"/>
        <v>0.12122222222222223</v>
      </c>
      <c r="I22" s="1">
        <v>0.94299999999999995</v>
      </c>
    </row>
    <row r="23" spans="1:9" x14ac:dyDescent="0.25">
      <c r="A23" s="8">
        <v>16</v>
      </c>
      <c r="B23" s="3">
        <v>0.94299999999999995</v>
      </c>
      <c r="C23" s="3">
        <f t="shared" si="0"/>
        <v>0.88888888888888884</v>
      </c>
      <c r="D23" s="3">
        <f t="shared" si="1"/>
        <v>0.83333333333333337</v>
      </c>
      <c r="E23" s="3">
        <f t="shared" si="2"/>
        <v>0.94299999999999995</v>
      </c>
      <c r="F23" s="3">
        <f t="shared" si="3"/>
        <v>-5.411111111111111E-2</v>
      </c>
      <c r="G23" s="3">
        <f t="shared" si="4"/>
        <v>0.10966666666666658</v>
      </c>
      <c r="I23" s="1">
        <v>0.94299999999999995</v>
      </c>
    </row>
    <row r="24" spans="1:9" x14ac:dyDescent="0.25">
      <c r="A24" s="8">
        <v>17</v>
      </c>
      <c r="B24" s="3">
        <v>0.94299999999999995</v>
      </c>
      <c r="C24" s="3">
        <f t="shared" si="0"/>
        <v>0.94444444444444442</v>
      </c>
      <c r="D24" s="3">
        <f t="shared" si="1"/>
        <v>0.88888888888888884</v>
      </c>
      <c r="E24" s="3">
        <f t="shared" si="2"/>
        <v>0.94299999999999995</v>
      </c>
      <c r="F24" s="3">
        <f t="shared" si="3"/>
        <v>1.4444444444444704E-3</v>
      </c>
      <c r="G24" s="3">
        <f t="shared" si="4"/>
        <v>5.411111111111111E-2</v>
      </c>
      <c r="I24" s="1">
        <v>0.997</v>
      </c>
    </row>
    <row r="25" spans="1:9" x14ac:dyDescent="0.25">
      <c r="A25" s="8">
        <v>18</v>
      </c>
      <c r="B25" s="3">
        <v>0.997</v>
      </c>
      <c r="C25" s="3">
        <f t="shared" si="0"/>
        <v>1</v>
      </c>
      <c r="D25" s="3">
        <f t="shared" si="1"/>
        <v>0.94444444444444442</v>
      </c>
      <c r="E25" s="3">
        <f t="shared" si="2"/>
        <v>0.997</v>
      </c>
      <c r="F25" s="3">
        <f t="shared" si="3"/>
        <v>3.0000000000000027E-3</v>
      </c>
      <c r="G25" s="3">
        <f t="shared" si="4"/>
        <v>5.2555555555555578E-2</v>
      </c>
    </row>
    <row r="28" spans="1:9" x14ac:dyDescent="0.25">
      <c r="G28" s="6" t="s">
        <v>16</v>
      </c>
    </row>
    <row r="30" spans="1:9" x14ac:dyDescent="0.25">
      <c r="A30" s="6" t="s">
        <v>23</v>
      </c>
      <c r="B30" s="6">
        <v>0.05</v>
      </c>
    </row>
    <row r="31" spans="1:9" x14ac:dyDescent="0.25">
      <c r="A31" s="2" t="s">
        <v>7</v>
      </c>
      <c r="B31" s="7">
        <f>MAX(F8:F25)</f>
        <v>0.20211111111111119</v>
      </c>
    </row>
    <row r="32" spans="1:9" x14ac:dyDescent="0.25">
      <c r="A32" s="2" t="s">
        <v>6</v>
      </c>
      <c r="B32" s="7">
        <f>MAX(G8:G25)</f>
        <v>0.12122222222222223</v>
      </c>
    </row>
    <row r="33" spans="1:14" x14ac:dyDescent="0.25">
      <c r="A33" s="2"/>
      <c r="B33" s="2"/>
    </row>
    <row r="34" spans="1:14" x14ac:dyDescent="0.25">
      <c r="A34" s="2" t="s">
        <v>22</v>
      </c>
      <c r="B34" s="9">
        <f>MAX(B31:B32)</f>
        <v>0.20211111111111119</v>
      </c>
      <c r="C34" s="5" t="s">
        <v>8</v>
      </c>
      <c r="D34" s="5"/>
      <c r="E34" s="5"/>
      <c r="F34" s="5"/>
      <c r="G34" s="5"/>
      <c r="H34" s="5"/>
    </row>
    <row r="35" spans="1:14" x14ac:dyDescent="0.25">
      <c r="C35" s="2" t="s">
        <v>25</v>
      </c>
      <c r="D35" s="2">
        <f>0.30936</f>
        <v>0.30936000000000002</v>
      </c>
      <c r="E35" s="1" t="s">
        <v>17</v>
      </c>
      <c r="F35" s="2" t="s">
        <v>24</v>
      </c>
    </row>
    <row r="36" spans="1:14" x14ac:dyDescent="0.25">
      <c r="H36" s="6"/>
      <c r="I36" s="6"/>
      <c r="J36" s="6"/>
      <c r="K36" s="6"/>
      <c r="L36" s="6"/>
      <c r="M36" s="6"/>
      <c r="N36" s="6"/>
    </row>
    <row r="114" spans="16:17" x14ac:dyDescent="0.25">
      <c r="P114" s="5"/>
      <c r="Q114" s="5"/>
    </row>
  </sheetData>
  <sortState ref="B7:B24">
    <sortCondition ref="B7"/>
  </sortState>
  <mergeCells count="1">
    <mergeCell ref="A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Q1</vt:lpstr>
      <vt:lpstr>Q8 chi2</vt:lpstr>
      <vt:lpstr>Q8 KS</vt:lpstr>
    </vt:vector>
  </TitlesOfParts>
  <Company>King Saud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2017-03-14T15:44:09Z</dcterms:created>
  <dcterms:modified xsi:type="dcterms:W3CDTF">2017-10-28T20:50:19Z</dcterms:modified>
</cp:coreProperties>
</file>