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التقييمات" sheetId="1" r:id="rId1"/>
    <sheet name="First Sheet" sheetId="2" r:id="rId2"/>
  </sheets>
  <definedNames/>
  <calcPr fullCalcOnLoad="1"/>
</workbook>
</file>

<file path=xl/sharedStrings.xml><?xml version="1.0" encoding="utf-8"?>
<sst xmlns="http://schemas.openxmlformats.org/spreadsheetml/2006/main" count="1849" uniqueCount="130">
  <si>
    <t>المقر</t>
  </si>
  <si>
    <t>مركزالدراسات بعليشة -طالبات</t>
  </si>
  <si>
    <t>الدرجة</t>
  </si>
  <si>
    <t>الدبلوم</t>
  </si>
  <si>
    <t>اسم المقرر</t>
  </si>
  <si>
    <t>معالجة الكلمات والنسخ -2-</t>
  </si>
  <si>
    <t>النشاط</t>
  </si>
  <si>
    <t>محاضرة</t>
  </si>
  <si>
    <t>الشعبة</t>
  </si>
  <si>
    <t>1229</t>
  </si>
  <si>
    <t>اسم المحاضر</t>
  </si>
  <si>
    <t>ساره حمد ناصر هليل</t>
  </si>
  <si>
    <t>الكلية</t>
  </si>
  <si>
    <t>الدراسات التطبيقية وخدمة المجتمع</t>
  </si>
  <si>
    <t>القسم</t>
  </si>
  <si>
    <t>الطبيعية والهندسية</t>
  </si>
  <si>
    <t>تسلسل</t>
  </si>
  <si>
    <t>رقم الطالب</t>
  </si>
  <si>
    <t>اسم الطالب</t>
  </si>
  <si>
    <t xml:space="preserve"> </t>
  </si>
  <si>
    <t/>
  </si>
  <si>
    <t>الحالة</t>
  </si>
  <si>
    <t>1</t>
  </si>
  <si>
    <t>432920058</t>
  </si>
  <si>
    <t>سارة بنت ازهري بن محمد أدريس</t>
  </si>
  <si>
    <t>منتظم</t>
  </si>
  <si>
    <t>2</t>
  </si>
  <si>
    <t>437925046</t>
  </si>
  <si>
    <t>اروى بنت مقبول بن فالح العتيبي</t>
  </si>
  <si>
    <t>3</t>
  </si>
  <si>
    <t>437925364</t>
  </si>
  <si>
    <t>نهى بنت سالم بن سعيد الشهراني</t>
  </si>
  <si>
    <t>4</t>
  </si>
  <si>
    <t>437925680</t>
  </si>
  <si>
    <t>فاطمه بنت حمود بن الغالي العديني</t>
  </si>
  <si>
    <t>5</t>
  </si>
  <si>
    <t>437925957</t>
  </si>
  <si>
    <t>دعاء  عبدالمطلب  صالح مدني</t>
  </si>
  <si>
    <t>6</t>
  </si>
  <si>
    <t>437926005</t>
  </si>
  <si>
    <t>ساره بنت فهد بن سعد المالك</t>
  </si>
  <si>
    <t>7</t>
  </si>
  <si>
    <t>437926257</t>
  </si>
  <si>
    <t>حميده بنت حمود بن الغالي العديني</t>
  </si>
  <si>
    <t>8</t>
  </si>
  <si>
    <t>437926370</t>
  </si>
  <si>
    <t>هيفاء بنت محمد بن عبدالعزيز حمود</t>
  </si>
  <si>
    <t>9</t>
  </si>
  <si>
    <t>437926385</t>
  </si>
  <si>
    <t>نوف بنت حسن بن محمد صلاقي</t>
  </si>
  <si>
    <t>10</t>
  </si>
  <si>
    <t>438925705</t>
  </si>
  <si>
    <t>حنان بنت سعود بن ابراهيم الشتيل</t>
  </si>
  <si>
    <t>11</t>
  </si>
  <si>
    <t>438925751</t>
  </si>
  <si>
    <t>ساره بنت فواز بن مضحي السبيعي العنزي</t>
  </si>
  <si>
    <t>12</t>
  </si>
  <si>
    <t>438925758</t>
  </si>
  <si>
    <t>العنود بنت ردين بن عيد الشدادي الحارثي</t>
  </si>
  <si>
    <t>13</t>
  </si>
  <si>
    <t>438925786</t>
  </si>
  <si>
    <t>مرام بنت محمد بن فهد ال سعيد الدوسري</t>
  </si>
  <si>
    <t>14</t>
  </si>
  <si>
    <t>438925808</t>
  </si>
  <si>
    <t>منال بنت علي بن يحيى جبران ودعاني</t>
  </si>
  <si>
    <t>15</t>
  </si>
  <si>
    <t>438925810</t>
  </si>
  <si>
    <t>نوف بنت فضي بن عواد الغضوري العنزي</t>
  </si>
  <si>
    <t>16</t>
  </si>
  <si>
    <t>438925850</t>
  </si>
  <si>
    <t>لمياء بنت عبدالله بن محمدد الباهلي</t>
  </si>
  <si>
    <t>17</t>
  </si>
  <si>
    <t>438925891</t>
  </si>
  <si>
    <t>ندى  عارف  على الشبيبي</t>
  </si>
  <si>
    <t>18</t>
  </si>
  <si>
    <t>438925892</t>
  </si>
  <si>
    <t>الجوهرة  منصور الونجان</t>
  </si>
  <si>
    <t>19</t>
  </si>
  <si>
    <t>438925930</t>
  </si>
  <si>
    <t>مرافىء  برعي  عوض شمت</t>
  </si>
  <si>
    <t>20</t>
  </si>
  <si>
    <t>438925933</t>
  </si>
  <si>
    <t>هيا  غسان  محمد اورفه لي</t>
  </si>
  <si>
    <t>21</t>
  </si>
  <si>
    <t>438925935</t>
  </si>
  <si>
    <t>فاطمه  حسن  عبدالسلام سعد بشير</t>
  </si>
  <si>
    <t>22</t>
  </si>
  <si>
    <t>438925939</t>
  </si>
  <si>
    <t>عبير  مهدي  بدوي الاحمر</t>
  </si>
  <si>
    <t>23</t>
  </si>
  <si>
    <t>438925947</t>
  </si>
  <si>
    <t>مروة  الأمين  محمد احمد</t>
  </si>
  <si>
    <t>24</t>
  </si>
  <si>
    <t>438925948</t>
  </si>
  <si>
    <t>فاطمه  محمد  صالح فاضل</t>
  </si>
  <si>
    <t>25</t>
  </si>
  <si>
    <t>438925949</t>
  </si>
  <si>
    <t>سمر  ايوب  الزاكي محمد</t>
  </si>
  <si>
    <t>26</t>
  </si>
  <si>
    <t>438925951</t>
  </si>
  <si>
    <t>سارة  عبدالرحمن  الامين علي</t>
  </si>
  <si>
    <t>27</t>
  </si>
  <si>
    <t>438926023</t>
  </si>
  <si>
    <t>مروه  علي  حمد حاكم</t>
  </si>
  <si>
    <t>28</t>
  </si>
  <si>
    <t>438926024</t>
  </si>
  <si>
    <t>تقى  كمال  محمد علي</t>
  </si>
  <si>
    <t xml:space="preserve"> Q1      5</t>
  </si>
  <si>
    <t xml:space="preserve">  Q1      5</t>
  </si>
  <si>
    <t>Mid1       20</t>
  </si>
  <si>
    <t>Mid2        20</t>
  </si>
  <si>
    <t xml:space="preserve"> عدد الكلمات</t>
  </si>
  <si>
    <t xml:space="preserve">  عدد الكلمات</t>
  </si>
  <si>
    <t>عدد الكلمات</t>
  </si>
  <si>
    <t xml:space="preserve">  Q2      5</t>
  </si>
  <si>
    <t>Q3      5</t>
  </si>
  <si>
    <t>Q4      5</t>
  </si>
  <si>
    <t xml:space="preserve">Mid1 </t>
  </si>
  <si>
    <t xml:space="preserve">  Q3      5</t>
  </si>
  <si>
    <t xml:space="preserve">  Q4      5</t>
  </si>
  <si>
    <t xml:space="preserve">Mid2 </t>
  </si>
  <si>
    <t xml:space="preserve">B+ </t>
  </si>
  <si>
    <t>منسحب</t>
  </si>
  <si>
    <t>Q5    5</t>
  </si>
  <si>
    <t>Q5      5</t>
  </si>
  <si>
    <t>Total Quzes 20</t>
  </si>
  <si>
    <t>Total Of Mid term   60</t>
  </si>
  <si>
    <t>حرمان</t>
  </si>
  <si>
    <t>Bounce</t>
  </si>
  <si>
    <t>H.W</t>
  </si>
</sst>
</file>

<file path=xl/styles.xml><?xml version="1.0" encoding="utf-8"?>
<styleSheet xmlns="http://schemas.openxmlformats.org/spreadsheetml/2006/main">
  <numFmts count="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0" borderId="2" applyNumberFormat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3" xfId="0" applyNumberFormat="1" applyFont="1" applyFill="1" applyBorder="1" applyAlignment="1">
      <alignment horizontal="center" wrapText="1"/>
    </xf>
    <xf numFmtId="0" fontId="3" fillId="0" borderId="14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/>
    </xf>
    <xf numFmtId="0" fontId="3" fillId="33" borderId="14" xfId="0" applyNumberFormat="1" applyFont="1" applyFill="1" applyBorder="1" applyAlignment="1">
      <alignment/>
    </xf>
    <xf numFmtId="0" fontId="3" fillId="33" borderId="15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3" fillId="34" borderId="10" xfId="0" applyNumberFormat="1" applyFon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2" fillId="6" borderId="10" xfId="0" applyNumberFormat="1" applyFont="1" applyFill="1" applyBorder="1" applyAlignment="1">
      <alignment horizontal="center" wrapText="1"/>
    </xf>
    <xf numFmtId="1" fontId="3" fillId="6" borderId="10" xfId="0" applyNumberFormat="1" applyFont="1" applyFill="1" applyBorder="1" applyAlignment="1">
      <alignment/>
    </xf>
    <xf numFmtId="0" fontId="3" fillId="6" borderId="10" xfId="0" applyNumberFormat="1" applyFont="1" applyFill="1" applyBorder="1" applyAlignment="1">
      <alignment/>
    </xf>
    <xf numFmtId="0" fontId="0" fillId="9" borderId="0" xfId="0" applyNumberFormat="1" applyFont="1" applyFill="1" applyBorder="1" applyAlignment="1">
      <alignment/>
    </xf>
    <xf numFmtId="0" fontId="4" fillId="9" borderId="10" xfId="0" applyNumberFormat="1" applyFont="1" applyFill="1" applyBorder="1" applyAlignment="1">
      <alignment wrapText="1"/>
    </xf>
    <xf numFmtId="1" fontId="0" fillId="9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1" fontId="3" fillId="33" borderId="19" xfId="0" applyNumberFormat="1" applyFont="1" applyFill="1" applyBorder="1" applyAlignment="1">
      <alignment horizontal="center"/>
    </xf>
    <xf numFmtId="1" fontId="3" fillId="33" borderId="18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0" fontId="3" fillId="33" borderId="19" xfId="0" applyNumberFormat="1" applyFont="1" applyFill="1" applyBorder="1" applyAlignment="1">
      <alignment horizontal="center"/>
    </xf>
    <xf numFmtId="0" fontId="3" fillId="33" borderId="18" xfId="0" applyNumberFormat="1" applyFont="1" applyFill="1" applyBorder="1" applyAlignment="1">
      <alignment horizontal="center"/>
    </xf>
    <xf numFmtId="0" fontId="3" fillId="34" borderId="11" xfId="0" applyNumberFormat="1" applyFont="1" applyFill="1" applyBorder="1" applyAlignment="1">
      <alignment horizontal="center"/>
    </xf>
    <xf numFmtId="0" fontId="3" fillId="34" borderId="19" xfId="0" applyNumberFormat="1" applyFont="1" applyFill="1" applyBorder="1" applyAlignment="1">
      <alignment horizontal="center"/>
    </xf>
    <xf numFmtId="0" fontId="3" fillId="34" borderId="18" xfId="0" applyNumberFormat="1" applyFont="1" applyFill="1" applyBorder="1" applyAlignment="1">
      <alignment horizont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3"/>
  <sheetViews>
    <sheetView rightToLeft="1" zoomScale="80" zoomScaleNormal="80" zoomScalePageLayoutView="0" workbookViewId="0" topLeftCell="B10">
      <pane xSplit="2" topLeftCell="D1" activePane="topRight" state="frozen"/>
      <selection pane="topLeft" activeCell="B5" sqref="B5"/>
      <selection pane="topRight" activeCell="M22" sqref="M22:M33"/>
    </sheetView>
  </sheetViews>
  <sheetFormatPr defaultColWidth="9.140625" defaultRowHeight="12.75"/>
  <cols>
    <col min="1" max="1" width="3.57421875" style="0" customWidth="1"/>
    <col min="2" max="2" width="15.00390625" style="0" customWidth="1"/>
    <col min="3" max="3" width="38.7109375" style="0" customWidth="1"/>
    <col min="4" max="4" width="7.28125" style="0" customWidth="1"/>
    <col min="5" max="5" width="7.8515625" style="0" customWidth="1"/>
    <col min="6" max="6" width="7.57421875" style="0" customWidth="1"/>
    <col min="7" max="7" width="6.7109375" style="0" customWidth="1"/>
    <col min="8" max="8" width="7.28125" style="0" customWidth="1"/>
    <col min="9" max="10" width="7.57421875" style="0" customWidth="1"/>
    <col min="11" max="13" width="7.8515625" style="0" customWidth="1"/>
  </cols>
  <sheetData>
    <row r="1" spans="1:2" ht="12.75">
      <c r="A1" s="1" t="s">
        <v>6</v>
      </c>
      <c r="B1" t="s">
        <v>7</v>
      </c>
    </row>
    <row r="2" spans="1:2" ht="12.75">
      <c r="A2" s="1" t="s">
        <v>8</v>
      </c>
      <c r="B2" t="s">
        <v>9</v>
      </c>
    </row>
    <row r="3" spans="1:2" ht="12.75">
      <c r="A3" s="1" t="s">
        <v>10</v>
      </c>
      <c r="B3" t="s">
        <v>11</v>
      </c>
    </row>
    <row r="4" ht="13.5" thickBot="1"/>
    <row r="5" spans="1:44" ht="54">
      <c r="A5" s="2" t="s">
        <v>16</v>
      </c>
      <c r="B5" s="2" t="s">
        <v>17</v>
      </c>
      <c r="C5" s="5" t="s">
        <v>18</v>
      </c>
      <c r="D5" s="7" t="s">
        <v>111</v>
      </c>
      <c r="E5" s="8" t="s">
        <v>108</v>
      </c>
      <c r="F5" s="7" t="s">
        <v>112</v>
      </c>
      <c r="G5" s="8" t="s">
        <v>114</v>
      </c>
      <c r="H5" s="7" t="s">
        <v>113</v>
      </c>
      <c r="I5" s="8" t="s">
        <v>115</v>
      </c>
      <c r="J5" s="7" t="s">
        <v>113</v>
      </c>
      <c r="K5" s="12" t="s">
        <v>116</v>
      </c>
      <c r="L5" s="3"/>
      <c r="M5" s="3" t="s">
        <v>123</v>
      </c>
      <c r="N5" s="32" t="s">
        <v>117</v>
      </c>
      <c r="O5" s="32"/>
      <c r="P5" s="33" t="s">
        <v>120</v>
      </c>
      <c r="Q5" s="34"/>
      <c r="R5" s="1" t="s">
        <v>19</v>
      </c>
      <c r="S5" s="1" t="s">
        <v>19</v>
      </c>
      <c r="T5" s="1" t="s">
        <v>19</v>
      </c>
      <c r="U5" s="1" t="s">
        <v>19</v>
      </c>
      <c r="V5" s="1" t="s">
        <v>19</v>
      </c>
      <c r="W5" s="1" t="s">
        <v>19</v>
      </c>
      <c r="X5" s="1" t="s">
        <v>19</v>
      </c>
      <c r="Y5" s="1" t="s">
        <v>19</v>
      </c>
      <c r="Z5" s="1" t="s">
        <v>19</v>
      </c>
      <c r="AA5" s="1" t="s">
        <v>19</v>
      </c>
      <c r="AB5" s="1" t="s">
        <v>19</v>
      </c>
      <c r="AC5" s="1" t="s">
        <v>19</v>
      </c>
      <c r="AD5" s="1" t="s">
        <v>19</v>
      </c>
      <c r="AE5" s="1" t="s">
        <v>19</v>
      </c>
      <c r="AF5" s="1" t="s">
        <v>19</v>
      </c>
      <c r="AG5" s="1" t="s">
        <v>19</v>
      </c>
      <c r="AH5" s="1" t="s">
        <v>19</v>
      </c>
      <c r="AI5" s="1" t="s">
        <v>20</v>
      </c>
      <c r="AJ5" s="1"/>
      <c r="AK5" s="1" t="s">
        <v>20</v>
      </c>
      <c r="AL5" s="1" t="s">
        <v>20</v>
      </c>
      <c r="AM5" s="1" t="s">
        <v>20</v>
      </c>
      <c r="AN5" s="1" t="s">
        <v>20</v>
      </c>
      <c r="AO5" s="1" t="s">
        <v>20</v>
      </c>
      <c r="AP5" s="1" t="s">
        <v>20</v>
      </c>
      <c r="AQ5" s="1" t="s">
        <v>20</v>
      </c>
      <c r="AR5" s="1" t="s">
        <v>20</v>
      </c>
    </row>
    <row r="6" spans="1:44" ht="18">
      <c r="A6" s="4" t="s">
        <v>22</v>
      </c>
      <c r="B6" s="4" t="s">
        <v>23</v>
      </c>
      <c r="C6" s="6" t="s">
        <v>24</v>
      </c>
      <c r="D6" s="9" t="s">
        <v>20</v>
      </c>
      <c r="E6" s="10" t="s">
        <v>20</v>
      </c>
      <c r="F6" s="9" t="s">
        <v>20</v>
      </c>
      <c r="G6" s="10" t="s">
        <v>20</v>
      </c>
      <c r="H6" s="9"/>
      <c r="I6" s="10" t="s">
        <v>20</v>
      </c>
      <c r="J6" s="9"/>
      <c r="K6" s="6" t="s">
        <v>20</v>
      </c>
      <c r="L6" s="6"/>
      <c r="M6" s="6"/>
      <c r="N6" s="13"/>
      <c r="O6" s="13" t="s">
        <v>20</v>
      </c>
      <c r="P6" s="13" t="s">
        <v>20</v>
      </c>
      <c r="Q6" s="13" t="s">
        <v>20</v>
      </c>
    </row>
    <row r="7" spans="1:44" ht="18">
      <c r="A7" s="4" t="s">
        <v>26</v>
      </c>
      <c r="B7" s="4" t="s">
        <v>27</v>
      </c>
      <c r="C7" s="6" t="s">
        <v>28</v>
      </c>
      <c r="D7" s="9">
        <v>498</v>
      </c>
      <c r="E7" s="10">
        <f>(((D7/5)/6)*5)/35</f>
        <v>2.371428571428571</v>
      </c>
      <c r="F7" s="9">
        <v>141</v>
      </c>
      <c r="G7" s="10">
        <f>(((F7/5)/5)*5)/30</f>
        <v>0.94</v>
      </c>
      <c r="H7" s="9">
        <v>469</v>
      </c>
      <c r="I7" s="10">
        <f>(((H7/5)/4)*5)/40</f>
        <v>2.93125</v>
      </c>
      <c r="J7" s="9">
        <v>214</v>
      </c>
      <c r="K7" s="6">
        <f>(((J7/5)/4)*5)/45</f>
        <v>1.1888888888888889</v>
      </c>
      <c r="L7" s="6">
        <v>0</v>
      </c>
      <c r="M7" s="6">
        <f>(((L7/5)/6)*5)/45</f>
        <v>0</v>
      </c>
      <c r="N7" s="4">
        <v>941</v>
      </c>
      <c r="O7" s="4">
        <f>(((N7/5)/10)*20)/35</f>
        <v>10.754285714285714</v>
      </c>
      <c r="P7" s="4">
        <v>450</v>
      </c>
      <c r="Q7" s="4">
        <f>(((P7/5)/10)*20)/45</f>
        <v>4</v>
      </c>
    </row>
    <row r="8" spans="1:44" ht="18">
      <c r="A8" s="4" t="s">
        <v>29</v>
      </c>
      <c r="B8" s="4" t="s">
        <v>30</v>
      </c>
      <c r="C8" s="6" t="s">
        <v>31</v>
      </c>
      <c r="D8" s="9">
        <v>853</v>
      </c>
      <c r="E8" s="10">
        <f aca="true" t="shared" si="0" ref="E8:E33">(((D8/5)/6)*5)/35</f>
        <v>4.061904761904762</v>
      </c>
      <c r="F8" s="9">
        <v>0</v>
      </c>
      <c r="G8" s="10">
        <f aca="true" t="shared" si="1" ref="G8:G33">(((F8/5)/5)*5)/30</f>
        <v>0</v>
      </c>
      <c r="H8" s="9">
        <v>730</v>
      </c>
      <c r="I8" s="10">
        <f aca="true" t="shared" si="2" ref="I8:I33">(((H8/5)/4)*5)/40</f>
        <v>4.5625</v>
      </c>
      <c r="J8" s="9">
        <v>420</v>
      </c>
      <c r="K8" s="6">
        <f aca="true" t="shared" si="3" ref="K8:K33">(((J8/5)/4)*5)/45</f>
        <v>2.3333333333333335</v>
      </c>
      <c r="L8" s="6">
        <v>814</v>
      </c>
      <c r="M8" s="6">
        <f aca="true" t="shared" si="4" ref="M8:M33">(((L8/5)/6)*5)/45</f>
        <v>3.014814814814815</v>
      </c>
      <c r="N8" s="4">
        <v>1528</v>
      </c>
      <c r="O8" s="4">
        <f aca="true" t="shared" si="5" ref="O8:O33">(((N8/5)/10)*20)/35</f>
        <v>17.462857142857143</v>
      </c>
      <c r="P8" s="4">
        <v>842</v>
      </c>
      <c r="Q8" s="4">
        <f aca="true" t="shared" si="6" ref="Q8:Q33">(((P8/5)/10)*20)/45</f>
        <v>7.484444444444445</v>
      </c>
    </row>
    <row r="9" spans="1:44" ht="18">
      <c r="A9" s="4" t="s">
        <v>32</v>
      </c>
      <c r="B9" s="4" t="s">
        <v>33</v>
      </c>
      <c r="C9" s="6" t="s">
        <v>34</v>
      </c>
      <c r="D9" s="9">
        <v>363</v>
      </c>
      <c r="E9" s="10">
        <f t="shared" si="0"/>
        <v>1.7285714285714286</v>
      </c>
      <c r="F9" s="9">
        <v>195</v>
      </c>
      <c r="G9" s="10">
        <f t="shared" si="1"/>
        <v>1.3</v>
      </c>
      <c r="H9" s="9">
        <v>397</v>
      </c>
      <c r="I9" s="10">
        <f t="shared" si="2"/>
        <v>2.48125</v>
      </c>
      <c r="J9" s="9">
        <v>288</v>
      </c>
      <c r="K9" s="6">
        <f t="shared" si="3"/>
        <v>1.6</v>
      </c>
      <c r="L9" s="6">
        <v>300</v>
      </c>
      <c r="M9" s="6">
        <f t="shared" si="4"/>
        <v>1.1111111111111112</v>
      </c>
      <c r="N9" s="4">
        <v>564</v>
      </c>
      <c r="O9" s="4">
        <f t="shared" si="5"/>
        <v>6.445714285714286</v>
      </c>
      <c r="P9" s="4">
        <v>456</v>
      </c>
      <c r="Q9" s="4">
        <f t="shared" si="6"/>
        <v>4.053333333333334</v>
      </c>
    </row>
    <row r="10" spans="1:44" ht="18">
      <c r="A10" s="4" t="s">
        <v>35</v>
      </c>
      <c r="B10" s="4" t="s">
        <v>36</v>
      </c>
      <c r="C10" s="6" t="s">
        <v>37</v>
      </c>
      <c r="D10" s="9">
        <v>313</v>
      </c>
      <c r="E10" s="10">
        <f t="shared" si="0"/>
        <v>1.4904761904761905</v>
      </c>
      <c r="F10" s="9">
        <v>0</v>
      </c>
      <c r="G10" s="10">
        <f t="shared" si="1"/>
        <v>0</v>
      </c>
      <c r="H10" s="9">
        <v>474</v>
      </c>
      <c r="I10" s="10">
        <f t="shared" si="2"/>
        <v>2.9625</v>
      </c>
      <c r="J10" s="9">
        <v>299</v>
      </c>
      <c r="K10" s="6">
        <f t="shared" si="3"/>
        <v>1.6611111111111112</v>
      </c>
      <c r="L10" s="6">
        <v>374</v>
      </c>
      <c r="M10" s="6">
        <f t="shared" si="4"/>
        <v>1.3851851851851853</v>
      </c>
      <c r="N10" s="4">
        <v>481</v>
      </c>
      <c r="O10" s="4">
        <f t="shared" si="5"/>
        <v>5.497142857142858</v>
      </c>
      <c r="P10" s="4">
        <v>582</v>
      </c>
      <c r="Q10" s="4">
        <f t="shared" si="6"/>
        <v>5.173333333333334</v>
      </c>
    </row>
    <row r="11" spans="1:44" ht="18">
      <c r="A11" s="4" t="s">
        <v>38</v>
      </c>
      <c r="B11" s="15" t="s">
        <v>39</v>
      </c>
      <c r="C11" s="18" t="s">
        <v>40</v>
      </c>
      <c r="D11" s="19">
        <v>317</v>
      </c>
      <c r="E11" s="20">
        <f t="shared" si="0"/>
        <v>1.5095238095238095</v>
      </c>
      <c r="F11" s="19">
        <v>0</v>
      </c>
      <c r="G11" s="20">
        <f t="shared" si="1"/>
        <v>0</v>
      </c>
      <c r="H11" s="19">
        <v>0</v>
      </c>
      <c r="I11" s="20">
        <f t="shared" si="2"/>
        <v>0</v>
      </c>
      <c r="J11" s="19">
        <v>0</v>
      </c>
      <c r="K11" s="18">
        <f t="shared" si="3"/>
        <v>0</v>
      </c>
      <c r="L11" s="18">
        <v>0</v>
      </c>
      <c r="M11" s="18">
        <f t="shared" si="4"/>
        <v>0</v>
      </c>
      <c r="N11" s="15">
        <v>735</v>
      </c>
      <c r="O11" s="15">
        <f t="shared" si="5"/>
        <v>8.4</v>
      </c>
      <c r="P11" s="15">
        <v>0</v>
      </c>
      <c r="Q11" s="15">
        <f t="shared" si="6"/>
        <v>0</v>
      </c>
      <c r="R11" s="16" t="s">
        <v>20</v>
      </c>
    </row>
    <row r="12" spans="1:44" ht="18">
      <c r="A12" s="4" t="s">
        <v>41</v>
      </c>
      <c r="B12" s="4" t="s">
        <v>42</v>
      </c>
      <c r="C12" s="6" t="s">
        <v>43</v>
      </c>
      <c r="D12" s="9">
        <v>349</v>
      </c>
      <c r="E12" s="10">
        <f t="shared" si="0"/>
        <v>1.6619047619047618</v>
      </c>
      <c r="F12" s="9">
        <v>183</v>
      </c>
      <c r="G12" s="10">
        <f t="shared" si="1"/>
        <v>1.22</v>
      </c>
      <c r="H12" s="9">
        <v>273</v>
      </c>
      <c r="I12" s="10">
        <f t="shared" si="2"/>
        <v>1.70625</v>
      </c>
      <c r="J12" s="9">
        <v>157</v>
      </c>
      <c r="K12" s="6">
        <f t="shared" si="3"/>
        <v>0.8722222222222222</v>
      </c>
      <c r="L12" s="6">
        <v>278</v>
      </c>
      <c r="M12" s="6">
        <f t="shared" si="4"/>
        <v>1.0296296296296297</v>
      </c>
      <c r="N12" s="4">
        <v>793</v>
      </c>
      <c r="O12" s="4">
        <f t="shared" si="5"/>
        <v>9.062857142857142</v>
      </c>
      <c r="P12" s="4">
        <v>358</v>
      </c>
      <c r="Q12" s="4">
        <f t="shared" si="6"/>
        <v>3.182222222222222</v>
      </c>
    </row>
    <row r="13" spans="1:44" ht="18">
      <c r="A13" s="4" t="s">
        <v>44</v>
      </c>
      <c r="B13" s="4" t="s">
        <v>45</v>
      </c>
      <c r="C13" s="6" t="s">
        <v>46</v>
      </c>
      <c r="D13" s="9">
        <v>584</v>
      </c>
      <c r="E13" s="10">
        <f t="shared" si="0"/>
        <v>2.780952380952381</v>
      </c>
      <c r="F13" s="9">
        <v>0</v>
      </c>
      <c r="G13" s="10">
        <f t="shared" si="1"/>
        <v>0</v>
      </c>
      <c r="H13" s="9">
        <v>536</v>
      </c>
      <c r="I13" s="10">
        <f t="shared" si="2"/>
        <v>3.35</v>
      </c>
      <c r="J13" s="9">
        <v>302</v>
      </c>
      <c r="K13" s="6">
        <f t="shared" si="3"/>
        <v>1.6777777777777778</v>
      </c>
      <c r="L13" s="6">
        <v>1103</v>
      </c>
      <c r="M13" s="6">
        <f t="shared" si="4"/>
        <v>4.085185185185185</v>
      </c>
      <c r="N13" s="4">
        <v>1033</v>
      </c>
      <c r="O13" s="4">
        <f t="shared" si="5"/>
        <v>11.805714285714286</v>
      </c>
      <c r="P13" s="4">
        <v>562</v>
      </c>
      <c r="Q13" s="4">
        <f t="shared" si="6"/>
        <v>4.995555555555556</v>
      </c>
    </row>
    <row r="14" spans="1:44" ht="18">
      <c r="A14" s="4" t="s">
        <v>47</v>
      </c>
      <c r="B14" s="4" t="s">
        <v>48</v>
      </c>
      <c r="C14" s="6" t="s">
        <v>49</v>
      </c>
      <c r="D14" s="9">
        <v>512</v>
      </c>
      <c r="E14" s="10">
        <f t="shared" si="0"/>
        <v>2.438095238095238</v>
      </c>
      <c r="F14" s="9">
        <v>303</v>
      </c>
      <c r="G14" s="10">
        <f t="shared" si="1"/>
        <v>2.0200000000000005</v>
      </c>
      <c r="H14" s="9">
        <v>845</v>
      </c>
      <c r="I14" s="10">
        <f t="shared" si="2"/>
        <v>5.28125</v>
      </c>
      <c r="J14" s="9">
        <v>430</v>
      </c>
      <c r="K14" s="6">
        <f t="shared" si="3"/>
        <v>2.388888888888889</v>
      </c>
      <c r="L14" s="6">
        <v>899</v>
      </c>
      <c r="M14" s="6">
        <f t="shared" si="4"/>
        <v>3.32962962962963</v>
      </c>
      <c r="N14" s="4">
        <v>1122</v>
      </c>
      <c r="O14" s="4">
        <f t="shared" si="5"/>
        <v>12.822857142857144</v>
      </c>
      <c r="P14" s="4">
        <v>410</v>
      </c>
      <c r="Q14" s="4">
        <f t="shared" si="6"/>
        <v>3.6444444444444444</v>
      </c>
    </row>
    <row r="15" spans="1:44" ht="18">
      <c r="A15" s="4" t="s">
        <v>50</v>
      </c>
      <c r="B15" s="15" t="s">
        <v>51</v>
      </c>
      <c r="C15" s="18" t="s">
        <v>52</v>
      </c>
      <c r="D15" s="19">
        <v>453</v>
      </c>
      <c r="E15" s="20">
        <f t="shared" si="0"/>
        <v>2.157142857142857</v>
      </c>
      <c r="F15" s="19">
        <v>227</v>
      </c>
      <c r="G15" s="20">
        <f t="shared" si="1"/>
        <v>1.5133333333333332</v>
      </c>
      <c r="H15" s="19">
        <v>301</v>
      </c>
      <c r="I15" s="20">
        <f t="shared" si="2"/>
        <v>1.88125</v>
      </c>
      <c r="J15" s="19">
        <v>196</v>
      </c>
      <c r="K15" s="18">
        <f t="shared" si="3"/>
        <v>1.0888888888888888</v>
      </c>
      <c r="L15" s="18">
        <v>0</v>
      </c>
      <c r="M15" s="18">
        <f t="shared" si="4"/>
        <v>0</v>
      </c>
      <c r="N15" s="15">
        <v>725</v>
      </c>
      <c r="O15" s="15">
        <f t="shared" si="5"/>
        <v>8.285714285714286</v>
      </c>
      <c r="P15" s="15">
        <v>501</v>
      </c>
      <c r="Q15" s="15">
        <f t="shared" si="6"/>
        <v>4.453333333333333</v>
      </c>
      <c r="R15" s="16" t="s">
        <v>20</v>
      </c>
    </row>
    <row r="16" spans="1:44" ht="18">
      <c r="A16" s="4" t="s">
        <v>53</v>
      </c>
      <c r="B16" s="4" t="s">
        <v>54</v>
      </c>
      <c r="C16" s="6" t="s">
        <v>55</v>
      </c>
      <c r="D16" s="9">
        <v>736</v>
      </c>
      <c r="E16" s="10">
        <f t="shared" si="0"/>
        <v>3.5047619047619043</v>
      </c>
      <c r="F16" s="9">
        <v>465</v>
      </c>
      <c r="G16" s="10">
        <f t="shared" si="1"/>
        <v>3.1</v>
      </c>
      <c r="H16" s="9">
        <v>0</v>
      </c>
      <c r="I16" s="10">
        <f t="shared" si="2"/>
        <v>0</v>
      </c>
      <c r="J16" s="9">
        <v>0</v>
      </c>
      <c r="K16" s="6">
        <f t="shared" si="3"/>
        <v>0</v>
      </c>
      <c r="L16" s="6">
        <v>904</v>
      </c>
      <c r="M16" s="6">
        <f t="shared" si="4"/>
        <v>3.3481481481481485</v>
      </c>
      <c r="N16" s="4">
        <v>1090</v>
      </c>
      <c r="O16" s="4">
        <f t="shared" si="5"/>
        <v>12.457142857142857</v>
      </c>
      <c r="P16" s="4">
        <v>859</v>
      </c>
      <c r="Q16" s="4">
        <f t="shared" si="6"/>
        <v>7.635555555555556</v>
      </c>
    </row>
    <row r="17" spans="1:44" ht="18">
      <c r="A17" s="4" t="s">
        <v>56</v>
      </c>
      <c r="B17" s="4" t="s">
        <v>57</v>
      </c>
      <c r="C17" s="6" t="s">
        <v>58</v>
      </c>
      <c r="D17" s="9">
        <v>679</v>
      </c>
      <c r="E17" s="10">
        <f t="shared" si="0"/>
        <v>3.233333333333334</v>
      </c>
      <c r="F17" s="9">
        <v>361</v>
      </c>
      <c r="G17" s="10">
        <f t="shared" si="1"/>
        <v>2.4066666666666667</v>
      </c>
      <c r="H17" s="9">
        <v>413</v>
      </c>
      <c r="I17" s="10">
        <f t="shared" si="2"/>
        <v>2.58125</v>
      </c>
      <c r="J17" s="9">
        <v>314</v>
      </c>
      <c r="K17" s="6">
        <f t="shared" si="3"/>
        <v>1.7444444444444445</v>
      </c>
      <c r="L17" s="6">
        <v>877</v>
      </c>
      <c r="M17" s="6">
        <f t="shared" si="4"/>
        <v>3.2481481481481485</v>
      </c>
      <c r="N17" s="4">
        <v>987</v>
      </c>
      <c r="O17" s="4">
        <f t="shared" si="5"/>
        <v>11.280000000000001</v>
      </c>
      <c r="P17" s="4">
        <v>811</v>
      </c>
      <c r="Q17" s="4">
        <f t="shared" si="6"/>
        <v>7.208888888888889</v>
      </c>
    </row>
    <row r="18" spans="1:44" ht="18">
      <c r="A18" s="4" t="s">
        <v>59</v>
      </c>
      <c r="B18" s="4" t="s">
        <v>60</v>
      </c>
      <c r="C18" s="6" t="s">
        <v>61</v>
      </c>
      <c r="D18" s="9">
        <v>417</v>
      </c>
      <c r="E18" s="10">
        <f t="shared" si="0"/>
        <v>1.9857142857142858</v>
      </c>
      <c r="F18" s="9">
        <v>177</v>
      </c>
      <c r="G18" s="10">
        <f t="shared" si="1"/>
        <v>1.18</v>
      </c>
      <c r="H18" s="9">
        <v>327</v>
      </c>
      <c r="I18" s="10">
        <f t="shared" si="2"/>
        <v>2.04375</v>
      </c>
      <c r="J18" s="9">
        <v>142</v>
      </c>
      <c r="K18" s="6">
        <f t="shared" si="3"/>
        <v>0.7888888888888889</v>
      </c>
      <c r="L18" s="6">
        <v>284</v>
      </c>
      <c r="M18" s="6">
        <f t="shared" si="4"/>
        <v>1.0518518518518518</v>
      </c>
      <c r="N18" s="4">
        <v>708</v>
      </c>
      <c r="O18" s="4">
        <f t="shared" si="5"/>
        <v>8.09142857142857</v>
      </c>
      <c r="P18" s="4">
        <v>305</v>
      </c>
      <c r="Q18" s="4">
        <f t="shared" si="6"/>
        <v>2.7111111111111112</v>
      </c>
    </row>
    <row r="19" spans="1:44" ht="18">
      <c r="A19" s="4" t="s">
        <v>62</v>
      </c>
      <c r="B19" s="15" t="s">
        <v>63</v>
      </c>
      <c r="C19" s="18" t="s">
        <v>64</v>
      </c>
      <c r="D19" s="19">
        <v>212</v>
      </c>
      <c r="E19" s="20">
        <f t="shared" si="0"/>
        <v>1.0095238095238095</v>
      </c>
      <c r="F19" s="19">
        <v>0</v>
      </c>
      <c r="G19" s="20">
        <f t="shared" si="1"/>
        <v>0</v>
      </c>
      <c r="H19" s="19">
        <v>431</v>
      </c>
      <c r="I19" s="20">
        <f t="shared" si="2"/>
        <v>2.69375</v>
      </c>
      <c r="J19" s="19">
        <v>266</v>
      </c>
      <c r="K19" s="18">
        <f t="shared" si="3"/>
        <v>1.4777777777777779</v>
      </c>
      <c r="L19" s="18">
        <v>0</v>
      </c>
      <c r="M19" s="18">
        <f t="shared" si="4"/>
        <v>0</v>
      </c>
      <c r="N19" s="15">
        <v>450</v>
      </c>
      <c r="O19" s="15">
        <f t="shared" si="5"/>
        <v>5.142857142857143</v>
      </c>
      <c r="P19" s="15">
        <v>567</v>
      </c>
      <c r="Q19" s="15">
        <f t="shared" si="6"/>
        <v>5.04</v>
      </c>
      <c r="R19" s="16" t="s">
        <v>20</v>
      </c>
    </row>
    <row r="20" spans="1:44" ht="18">
      <c r="A20" s="4" t="s">
        <v>65</v>
      </c>
      <c r="B20" s="4" t="s">
        <v>66</v>
      </c>
      <c r="C20" s="6" t="s">
        <v>67</v>
      </c>
      <c r="D20" s="9">
        <v>535</v>
      </c>
      <c r="E20" s="10">
        <f t="shared" si="0"/>
        <v>2.5476190476190474</v>
      </c>
      <c r="F20" s="9">
        <v>279</v>
      </c>
      <c r="G20" s="10">
        <f t="shared" si="1"/>
        <v>1.8599999999999999</v>
      </c>
      <c r="H20" s="9">
        <v>422</v>
      </c>
      <c r="I20" s="10">
        <f t="shared" si="2"/>
        <v>2.6375</v>
      </c>
      <c r="J20" s="9">
        <v>228</v>
      </c>
      <c r="K20" s="6">
        <f t="shared" si="3"/>
        <v>1.2666666666666666</v>
      </c>
      <c r="L20" s="6">
        <v>456</v>
      </c>
      <c r="M20" s="6">
        <f t="shared" si="4"/>
        <v>1.6888888888888889</v>
      </c>
      <c r="N20" s="4">
        <v>919</v>
      </c>
      <c r="O20" s="4">
        <f t="shared" si="5"/>
        <v>10.502857142857144</v>
      </c>
      <c r="P20" s="4">
        <v>568</v>
      </c>
      <c r="Q20" s="4">
        <f t="shared" si="6"/>
        <v>5.0488888888888885</v>
      </c>
    </row>
    <row r="21" spans="1:44" ht="18">
      <c r="A21" s="4" t="s">
        <v>68</v>
      </c>
      <c r="B21" s="15" t="s">
        <v>69</v>
      </c>
      <c r="C21" s="18" t="s">
        <v>70</v>
      </c>
      <c r="D21" s="19">
        <v>0</v>
      </c>
      <c r="E21" s="20">
        <f t="shared" si="0"/>
        <v>0</v>
      </c>
      <c r="F21" s="19">
        <v>0</v>
      </c>
      <c r="G21" s="20">
        <f t="shared" si="1"/>
        <v>0</v>
      </c>
      <c r="H21" s="19">
        <v>0</v>
      </c>
      <c r="I21" s="20">
        <f t="shared" si="2"/>
        <v>0</v>
      </c>
      <c r="J21" s="19">
        <v>0</v>
      </c>
      <c r="K21" s="18">
        <f t="shared" si="3"/>
        <v>0</v>
      </c>
      <c r="L21" s="18">
        <v>0</v>
      </c>
      <c r="M21" s="18">
        <f t="shared" si="4"/>
        <v>0</v>
      </c>
      <c r="N21" s="15">
        <v>711</v>
      </c>
      <c r="O21" s="15">
        <f t="shared" si="5"/>
        <v>8.125714285714285</v>
      </c>
      <c r="P21" s="15">
        <v>0</v>
      </c>
      <c r="Q21" s="15">
        <f t="shared" si="6"/>
        <v>0</v>
      </c>
      <c r="R21" s="16" t="s">
        <v>20</v>
      </c>
    </row>
    <row r="22" spans="1:44" ht="18">
      <c r="A22" s="4" t="s">
        <v>71</v>
      </c>
      <c r="B22" s="4" t="s">
        <v>72</v>
      </c>
      <c r="C22" s="6" t="s">
        <v>73</v>
      </c>
      <c r="D22" s="9">
        <v>546</v>
      </c>
      <c r="E22" s="10">
        <f t="shared" si="0"/>
        <v>2.6</v>
      </c>
      <c r="F22" s="9">
        <v>245</v>
      </c>
      <c r="G22" s="10">
        <f t="shared" si="1"/>
        <v>1.6333333333333333</v>
      </c>
      <c r="H22" s="9">
        <v>538</v>
      </c>
      <c r="I22" s="10">
        <f t="shared" si="2"/>
        <v>3.3625</v>
      </c>
      <c r="J22" s="9">
        <v>297</v>
      </c>
      <c r="K22" s="6">
        <f t="shared" si="3"/>
        <v>1.65</v>
      </c>
      <c r="L22" s="6">
        <v>881</v>
      </c>
      <c r="M22" s="6">
        <f t="shared" si="4"/>
        <v>3.2629629629629626</v>
      </c>
      <c r="N22" s="4">
        <v>1113</v>
      </c>
      <c r="O22" s="4">
        <f t="shared" si="5"/>
        <v>12.719999999999999</v>
      </c>
      <c r="P22" s="4">
        <v>955</v>
      </c>
      <c r="Q22" s="4">
        <f t="shared" si="6"/>
        <v>8.488888888888889</v>
      </c>
    </row>
    <row r="23" spans="1:44" ht="18">
      <c r="A23" s="4" t="s">
        <v>74</v>
      </c>
      <c r="B23" s="4" t="s">
        <v>75</v>
      </c>
      <c r="C23" s="6" t="s">
        <v>76</v>
      </c>
      <c r="D23" s="9">
        <v>1007</v>
      </c>
      <c r="E23" s="10">
        <f t="shared" si="0"/>
        <v>4.795238095238095</v>
      </c>
      <c r="F23" s="9">
        <v>727</v>
      </c>
      <c r="G23" s="10">
        <f t="shared" si="1"/>
        <v>4.846666666666667</v>
      </c>
      <c r="H23" s="9">
        <v>713</v>
      </c>
      <c r="I23" s="10">
        <f t="shared" si="2"/>
        <v>4.45625</v>
      </c>
      <c r="J23" s="9">
        <v>982</v>
      </c>
      <c r="K23" s="6">
        <f t="shared" si="3"/>
        <v>5.455555555555556</v>
      </c>
      <c r="L23" s="6">
        <v>1543</v>
      </c>
      <c r="M23" s="6">
        <f t="shared" si="4"/>
        <v>5.714814814814815</v>
      </c>
      <c r="N23" s="4">
        <v>1605</v>
      </c>
      <c r="O23" s="4">
        <f t="shared" si="5"/>
        <v>18.34285714285714</v>
      </c>
      <c r="P23" s="4">
        <v>2516</v>
      </c>
      <c r="Q23" s="4">
        <f>(((P23/5)/10)*20)/45</f>
        <v>22.364444444444445</v>
      </c>
    </row>
    <row r="24" spans="1:44" ht="18">
      <c r="A24" s="4" t="s">
        <v>77</v>
      </c>
      <c r="B24" s="4" t="s">
        <v>78</v>
      </c>
      <c r="C24" s="6" t="s">
        <v>79</v>
      </c>
      <c r="D24" s="9">
        <v>530</v>
      </c>
      <c r="E24" s="10">
        <f t="shared" si="0"/>
        <v>2.523809523809524</v>
      </c>
      <c r="F24" s="9">
        <v>322</v>
      </c>
      <c r="G24" s="10">
        <f t="shared" si="1"/>
        <v>2.146666666666667</v>
      </c>
      <c r="H24" s="9">
        <v>332</v>
      </c>
      <c r="I24" s="10">
        <f t="shared" si="2"/>
        <v>2.075</v>
      </c>
      <c r="J24" s="9">
        <v>258</v>
      </c>
      <c r="K24" s="6">
        <f t="shared" si="3"/>
        <v>1.4333333333333333</v>
      </c>
      <c r="L24" s="6">
        <v>470</v>
      </c>
      <c r="M24" s="6">
        <f t="shared" si="4"/>
        <v>1.7407407407407407</v>
      </c>
      <c r="N24" s="4">
        <v>751</v>
      </c>
      <c r="O24" s="4">
        <f t="shared" si="5"/>
        <v>8.582857142857142</v>
      </c>
      <c r="P24" s="4">
        <v>511</v>
      </c>
      <c r="Q24" s="4">
        <f t="shared" si="6"/>
        <v>4.542222222222223</v>
      </c>
    </row>
    <row r="25" spans="1:44" ht="18">
      <c r="A25" s="4" t="s">
        <v>80</v>
      </c>
      <c r="B25" s="4" t="s">
        <v>81</v>
      </c>
      <c r="C25" s="6" t="s">
        <v>82</v>
      </c>
      <c r="D25" s="9">
        <v>355</v>
      </c>
      <c r="E25" s="10">
        <f t="shared" si="0"/>
        <v>1.6904761904761907</v>
      </c>
      <c r="F25" s="9">
        <v>455</v>
      </c>
      <c r="G25" s="10">
        <f t="shared" si="1"/>
        <v>3.033333333333333</v>
      </c>
      <c r="H25" s="9">
        <v>488</v>
      </c>
      <c r="I25" s="10">
        <f t="shared" si="2"/>
        <v>3.05</v>
      </c>
      <c r="J25" s="9">
        <v>397</v>
      </c>
      <c r="K25" s="6">
        <f t="shared" si="3"/>
        <v>2.2055555555555557</v>
      </c>
      <c r="L25" s="6">
        <v>908</v>
      </c>
      <c r="M25" s="6">
        <f t="shared" si="4"/>
        <v>3.3629629629629627</v>
      </c>
      <c r="N25" s="4">
        <v>955</v>
      </c>
      <c r="O25" s="4">
        <f t="shared" si="5"/>
        <v>10.914285714285715</v>
      </c>
      <c r="P25" s="4">
        <v>732</v>
      </c>
      <c r="Q25" s="4">
        <f t="shared" si="6"/>
        <v>6.506666666666667</v>
      </c>
    </row>
    <row r="26" spans="1:44" ht="18">
      <c r="A26" s="4" t="s">
        <v>83</v>
      </c>
      <c r="B26" s="4" t="s">
        <v>84</v>
      </c>
      <c r="C26" s="6" t="s">
        <v>85</v>
      </c>
      <c r="D26" s="9">
        <v>662</v>
      </c>
      <c r="E26" s="10">
        <f t="shared" si="0"/>
        <v>3.1523809523809523</v>
      </c>
      <c r="F26" s="9">
        <v>382</v>
      </c>
      <c r="G26" s="10">
        <f t="shared" si="1"/>
        <v>2.546666666666667</v>
      </c>
      <c r="H26" s="9">
        <v>432</v>
      </c>
      <c r="I26" s="10">
        <f t="shared" si="2"/>
        <v>2.7</v>
      </c>
      <c r="J26" s="9">
        <v>267</v>
      </c>
      <c r="K26" s="6">
        <f t="shared" si="3"/>
        <v>1.4833333333333334</v>
      </c>
      <c r="L26" s="6">
        <v>715</v>
      </c>
      <c r="M26" s="6">
        <f t="shared" si="4"/>
        <v>2.648148148148148</v>
      </c>
      <c r="N26" s="4">
        <v>1062</v>
      </c>
      <c r="O26" s="4">
        <f t="shared" si="5"/>
        <v>12.137142857142859</v>
      </c>
      <c r="P26" s="4">
        <v>741</v>
      </c>
      <c r="Q26" s="4">
        <f t="shared" si="6"/>
        <v>6.586666666666666</v>
      </c>
    </row>
    <row r="27" spans="1:44" ht="18">
      <c r="A27" s="4" t="s">
        <v>86</v>
      </c>
      <c r="B27" s="4" t="s">
        <v>87</v>
      </c>
      <c r="C27" s="6" t="s">
        <v>88</v>
      </c>
      <c r="D27" s="9">
        <v>544</v>
      </c>
      <c r="E27" s="10">
        <f t="shared" si="0"/>
        <v>2.59047619047619</v>
      </c>
      <c r="F27" s="9">
        <v>271</v>
      </c>
      <c r="G27" s="10">
        <f t="shared" si="1"/>
        <v>1.8066666666666669</v>
      </c>
      <c r="H27" s="9">
        <v>386</v>
      </c>
      <c r="I27" s="10">
        <f t="shared" si="2"/>
        <v>2.4125</v>
      </c>
      <c r="J27" s="9">
        <v>232</v>
      </c>
      <c r="K27" s="6">
        <f t="shared" si="3"/>
        <v>1.288888888888889</v>
      </c>
      <c r="L27" s="6">
        <v>844</v>
      </c>
      <c r="M27" s="6">
        <f t="shared" si="4"/>
        <v>3.125925925925926</v>
      </c>
      <c r="N27" s="4">
        <v>926</v>
      </c>
      <c r="O27" s="4">
        <f t="shared" si="5"/>
        <v>10.582857142857142</v>
      </c>
      <c r="P27" s="4">
        <v>839</v>
      </c>
      <c r="Q27" s="4">
        <f t="shared" si="6"/>
        <v>7.457777777777778</v>
      </c>
    </row>
    <row r="28" spans="1:44" ht="18">
      <c r="A28" s="4" t="s">
        <v>89</v>
      </c>
      <c r="B28" s="4" t="s">
        <v>90</v>
      </c>
      <c r="C28" s="6" t="s">
        <v>91</v>
      </c>
      <c r="D28" s="9">
        <v>518</v>
      </c>
      <c r="E28" s="10">
        <f t="shared" si="0"/>
        <v>2.4666666666666663</v>
      </c>
      <c r="F28" s="9">
        <v>297</v>
      </c>
      <c r="G28" s="10">
        <f t="shared" si="1"/>
        <v>1.9799999999999998</v>
      </c>
      <c r="H28" s="9">
        <v>0</v>
      </c>
      <c r="I28" s="10">
        <f t="shared" si="2"/>
        <v>0</v>
      </c>
      <c r="J28" s="9">
        <v>0</v>
      </c>
      <c r="K28" s="6">
        <f t="shared" si="3"/>
        <v>0</v>
      </c>
      <c r="L28" s="6">
        <v>890</v>
      </c>
      <c r="M28" s="6">
        <f t="shared" si="4"/>
        <v>3.2962962962962967</v>
      </c>
      <c r="N28" s="4">
        <v>1012</v>
      </c>
      <c r="O28" s="4">
        <f t="shared" si="5"/>
        <v>11.565714285714288</v>
      </c>
      <c r="P28" s="4">
        <v>538</v>
      </c>
      <c r="Q28" s="4">
        <f t="shared" si="6"/>
        <v>4.782222222222222</v>
      </c>
    </row>
    <row r="29" spans="1:44" ht="18">
      <c r="A29" s="4" t="s">
        <v>92</v>
      </c>
      <c r="B29" s="4" t="s">
        <v>93</v>
      </c>
      <c r="C29" s="6" t="s">
        <v>94</v>
      </c>
      <c r="D29" s="9">
        <v>493</v>
      </c>
      <c r="E29" s="10">
        <f t="shared" si="0"/>
        <v>2.3476190476190477</v>
      </c>
      <c r="F29" s="9">
        <v>265</v>
      </c>
      <c r="G29" s="10">
        <f t="shared" si="1"/>
        <v>1.7666666666666666</v>
      </c>
      <c r="H29" s="9">
        <v>343</v>
      </c>
      <c r="I29" s="10">
        <f t="shared" si="2"/>
        <v>2.14375</v>
      </c>
      <c r="J29" s="9">
        <v>240</v>
      </c>
      <c r="K29" s="6">
        <f t="shared" si="3"/>
        <v>1.3333333333333333</v>
      </c>
      <c r="L29" s="6">
        <v>428</v>
      </c>
      <c r="M29" s="6">
        <f t="shared" si="4"/>
        <v>1.585185185185185</v>
      </c>
      <c r="N29" s="4">
        <v>758</v>
      </c>
      <c r="O29" s="4">
        <f t="shared" si="5"/>
        <v>8.662857142857142</v>
      </c>
      <c r="P29" s="4">
        <v>600</v>
      </c>
      <c r="Q29" s="4">
        <f t="shared" si="6"/>
        <v>5.333333333333333</v>
      </c>
    </row>
    <row r="30" spans="1:44" ht="18">
      <c r="A30" s="4" t="s">
        <v>95</v>
      </c>
      <c r="B30" s="4" t="s">
        <v>96</v>
      </c>
      <c r="C30" s="6" t="s">
        <v>97</v>
      </c>
      <c r="D30" s="9">
        <v>241</v>
      </c>
      <c r="E30" s="10">
        <f t="shared" si="0"/>
        <v>1.1476190476190475</v>
      </c>
      <c r="F30" s="9">
        <v>224</v>
      </c>
      <c r="G30" s="10">
        <f t="shared" si="1"/>
        <v>1.4933333333333332</v>
      </c>
      <c r="H30" s="9">
        <v>255</v>
      </c>
      <c r="I30" s="10">
        <f t="shared" si="2"/>
        <v>1.59375</v>
      </c>
      <c r="J30" s="9">
        <v>229</v>
      </c>
      <c r="K30" s="6">
        <f t="shared" si="3"/>
        <v>1.2722222222222221</v>
      </c>
      <c r="L30" s="6">
        <v>372</v>
      </c>
      <c r="M30" s="6">
        <f t="shared" si="4"/>
        <v>1.3777777777777778</v>
      </c>
      <c r="N30" s="4">
        <v>595</v>
      </c>
      <c r="O30" s="4">
        <f t="shared" si="5"/>
        <v>6.8</v>
      </c>
      <c r="P30" s="4">
        <v>406</v>
      </c>
      <c r="Q30" s="4">
        <f t="shared" si="6"/>
        <v>3.6088888888888895</v>
      </c>
    </row>
    <row r="31" spans="1:44" ht="18">
      <c r="A31" s="4" t="s">
        <v>98</v>
      </c>
      <c r="B31" s="4" t="s">
        <v>99</v>
      </c>
      <c r="C31" s="6" t="s">
        <v>100</v>
      </c>
      <c r="D31" s="9">
        <v>666</v>
      </c>
      <c r="E31" s="10">
        <f t="shared" si="0"/>
        <v>3.1714285714285713</v>
      </c>
      <c r="F31" s="9">
        <v>469</v>
      </c>
      <c r="G31" s="10">
        <f t="shared" si="1"/>
        <v>3.126666666666666</v>
      </c>
      <c r="H31" s="9">
        <v>626</v>
      </c>
      <c r="I31" s="10">
        <f t="shared" si="2"/>
        <v>3.9125</v>
      </c>
      <c r="J31" s="9">
        <v>415</v>
      </c>
      <c r="K31" s="6">
        <f t="shared" si="3"/>
        <v>2.3055555555555554</v>
      </c>
      <c r="L31" s="6">
        <v>0</v>
      </c>
      <c r="M31" s="6">
        <f t="shared" si="4"/>
        <v>0</v>
      </c>
      <c r="N31" s="4">
        <v>1157</v>
      </c>
      <c r="O31" s="4">
        <f t="shared" si="5"/>
        <v>13.222857142857142</v>
      </c>
      <c r="P31" s="4">
        <v>849</v>
      </c>
      <c r="Q31" s="4">
        <f t="shared" si="6"/>
        <v>7.546666666666667</v>
      </c>
    </row>
    <row r="32" spans="1:44" ht="18">
      <c r="A32" s="4" t="s">
        <v>101</v>
      </c>
      <c r="B32" s="4" t="s">
        <v>102</v>
      </c>
      <c r="C32" s="6" t="s">
        <v>103</v>
      </c>
      <c r="D32" s="9">
        <v>466</v>
      </c>
      <c r="E32" s="10">
        <f t="shared" si="0"/>
        <v>2.219047619047619</v>
      </c>
      <c r="F32" s="9">
        <v>469</v>
      </c>
      <c r="G32" s="10">
        <f t="shared" si="1"/>
        <v>3.126666666666666</v>
      </c>
      <c r="H32" s="9">
        <v>420</v>
      </c>
      <c r="I32" s="10">
        <f t="shared" si="2"/>
        <v>2.625</v>
      </c>
      <c r="J32" s="9">
        <v>246</v>
      </c>
      <c r="K32" s="6">
        <f t="shared" si="3"/>
        <v>1.3666666666666667</v>
      </c>
      <c r="L32" s="6">
        <v>376</v>
      </c>
      <c r="M32" s="6">
        <f t="shared" si="4"/>
        <v>1.3925925925925926</v>
      </c>
      <c r="N32" s="4">
        <v>947</v>
      </c>
      <c r="O32" s="4">
        <f t="shared" si="5"/>
        <v>10.822857142857144</v>
      </c>
      <c r="P32" s="4">
        <v>423</v>
      </c>
      <c r="Q32" s="4">
        <f t="shared" si="6"/>
        <v>3.76</v>
      </c>
    </row>
    <row r="33" spans="1:44" ht="18.75" thickBot="1">
      <c r="A33" s="4" t="s">
        <v>104</v>
      </c>
      <c r="B33" s="4" t="s">
        <v>105</v>
      </c>
      <c r="C33" s="6" t="s">
        <v>106</v>
      </c>
      <c r="D33" s="11">
        <v>473</v>
      </c>
      <c r="E33" s="10">
        <f t="shared" si="0"/>
        <v>2.2523809523809524</v>
      </c>
      <c r="F33" s="11">
        <v>298</v>
      </c>
      <c r="G33" s="10">
        <f t="shared" si="1"/>
        <v>1.9866666666666668</v>
      </c>
      <c r="H33" s="11">
        <v>364</v>
      </c>
      <c r="I33" s="10">
        <f t="shared" si="2"/>
        <v>2.275</v>
      </c>
      <c r="J33" s="11">
        <v>260</v>
      </c>
      <c r="K33" s="6">
        <f t="shared" si="3"/>
        <v>1.4444444444444444</v>
      </c>
      <c r="L33" s="6">
        <v>478</v>
      </c>
      <c r="M33" s="6">
        <f t="shared" si="4"/>
        <v>1.7703703703703701</v>
      </c>
      <c r="N33" s="4">
        <v>943</v>
      </c>
      <c r="O33" s="4">
        <f t="shared" si="5"/>
        <v>10.777142857142858</v>
      </c>
      <c r="P33" s="4">
        <v>538</v>
      </c>
      <c r="Q33" s="4">
        <f t="shared" si="6"/>
        <v>4.782222222222222</v>
      </c>
    </row>
  </sheetData>
  <sheetProtection/>
  <mergeCells count="2">
    <mergeCell ref="N5:O5"/>
    <mergeCell ref="P5:Q5"/>
  </mergeCells>
  <printOptions/>
  <pageMargins left="0.75" right="0.75" top="1" bottom="1" header="0.5" footer="0.5"/>
  <pageSetup fitToWidth="0" fitToHeight="1" horizontalDpi="300" verticalDpi="300" orientation="landscape" pageOrder="overThenDown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8"/>
  <sheetViews>
    <sheetView rightToLeft="1" tabSelected="1" zoomScale="90" zoomScaleNormal="90" zoomScalePageLayoutView="0" workbookViewId="0" topLeftCell="A23">
      <selection activeCell="L39" sqref="L39"/>
    </sheetView>
  </sheetViews>
  <sheetFormatPr defaultColWidth="9.140625" defaultRowHeight="12.75"/>
  <cols>
    <col min="1" max="1" width="3.57421875" style="0" customWidth="1"/>
    <col min="2" max="2" width="15.00390625" style="0" customWidth="1"/>
    <col min="3" max="3" width="37.421875" style="0" customWidth="1"/>
    <col min="4" max="4" width="7.28125" style="0" customWidth="1"/>
    <col min="5" max="5" width="7.8515625" style="0" customWidth="1"/>
    <col min="6" max="6" width="7.57421875" style="0" customWidth="1"/>
    <col min="7" max="8" width="8.421875" style="0" customWidth="1"/>
    <col min="9" max="9" width="10.140625" style="24" customWidth="1"/>
    <col min="10" max="10" width="7.57421875" style="24" customWidth="1"/>
    <col min="11" max="13" width="7.8515625" style="24" customWidth="1"/>
    <col min="15" max="15" width="9.140625" style="28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44" ht="63">
      <c r="A10" s="2" t="s">
        <v>16</v>
      </c>
      <c r="B10" s="2" t="s">
        <v>17</v>
      </c>
      <c r="C10" s="2" t="s">
        <v>18</v>
      </c>
      <c r="D10" s="3" t="s">
        <v>107</v>
      </c>
      <c r="E10" s="3" t="s">
        <v>114</v>
      </c>
      <c r="F10" s="3" t="s">
        <v>118</v>
      </c>
      <c r="G10" s="3" t="s">
        <v>119</v>
      </c>
      <c r="H10" s="3" t="s">
        <v>124</v>
      </c>
      <c r="I10" s="25" t="s">
        <v>125</v>
      </c>
      <c r="J10" s="25" t="s">
        <v>109</v>
      </c>
      <c r="K10" s="25" t="s">
        <v>110</v>
      </c>
      <c r="L10" s="25" t="s">
        <v>129</v>
      </c>
      <c r="M10" s="25" t="s">
        <v>128</v>
      </c>
      <c r="N10" s="17" t="s">
        <v>121</v>
      </c>
      <c r="O10" s="29" t="s">
        <v>126</v>
      </c>
      <c r="P10" s="1" t="s">
        <v>19</v>
      </c>
      <c r="Q10" s="1"/>
      <c r="R10" s="1" t="s">
        <v>19</v>
      </c>
      <c r="S10" s="1" t="s">
        <v>19</v>
      </c>
      <c r="T10" s="1" t="s">
        <v>19</v>
      </c>
      <c r="U10" s="1" t="s">
        <v>19</v>
      </c>
      <c r="V10" s="1" t="s">
        <v>19</v>
      </c>
      <c r="W10" s="1" t="s">
        <v>19</v>
      </c>
      <c r="X10" s="1" t="s">
        <v>19</v>
      </c>
      <c r="Y10" s="1" t="s">
        <v>19</v>
      </c>
      <c r="Z10" s="1" t="s">
        <v>19</v>
      </c>
      <c r="AA10" s="1" t="s">
        <v>19</v>
      </c>
      <c r="AB10" s="1" t="s">
        <v>19</v>
      </c>
      <c r="AC10" s="1" t="s">
        <v>19</v>
      </c>
      <c r="AD10" s="1" t="s">
        <v>19</v>
      </c>
      <c r="AE10" s="1" t="s">
        <v>19</v>
      </c>
      <c r="AF10" s="1" t="s">
        <v>19</v>
      </c>
      <c r="AG10" s="1" t="s">
        <v>19</v>
      </c>
      <c r="AH10" s="1" t="s">
        <v>19</v>
      </c>
      <c r="AI10" s="1" t="s">
        <v>20</v>
      </c>
      <c r="AJ10" s="1" t="s">
        <v>21</v>
      </c>
      <c r="AK10" s="1" t="s">
        <v>20</v>
      </c>
      <c r="AL10" s="1" t="s">
        <v>20</v>
      </c>
      <c r="AM10" s="1" t="s">
        <v>20</v>
      </c>
      <c r="AN10" s="1" t="s">
        <v>20</v>
      </c>
      <c r="AO10" s="1" t="s">
        <v>20</v>
      </c>
      <c r="AP10" s="1" t="s">
        <v>20</v>
      </c>
      <c r="AQ10" s="1" t="s">
        <v>20</v>
      </c>
      <c r="AR10" s="1" t="s">
        <v>20</v>
      </c>
    </row>
    <row r="11" spans="1:44" ht="18">
      <c r="A11" s="23" t="s">
        <v>22</v>
      </c>
      <c r="B11" s="23" t="s">
        <v>23</v>
      </c>
      <c r="C11" s="23" t="s">
        <v>24</v>
      </c>
      <c r="D11" s="41" t="s">
        <v>127</v>
      </c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22"/>
      <c r="AJ11" t="s">
        <v>25</v>
      </c>
    </row>
    <row r="12" spans="1:44" ht="18">
      <c r="A12" s="4" t="s">
        <v>26</v>
      </c>
      <c r="B12" s="4" t="s">
        <v>27</v>
      </c>
      <c r="C12" s="4" t="s">
        <v>28</v>
      </c>
      <c r="D12" s="14">
        <v>2.371428571428571</v>
      </c>
      <c r="E12" s="14">
        <v>0.94</v>
      </c>
      <c r="F12" s="14">
        <v>2.93125</v>
      </c>
      <c r="G12" s="14">
        <v>1.1888888888888889</v>
      </c>
      <c r="H12" s="14">
        <v>0</v>
      </c>
      <c r="I12" s="26">
        <f>G12+F12+E12+D12</f>
        <v>7.431567460317459</v>
      </c>
      <c r="J12" s="26">
        <v>10.754285714285714</v>
      </c>
      <c r="K12" s="27">
        <v>4</v>
      </c>
      <c r="L12" s="27"/>
      <c r="M12" s="27"/>
      <c r="N12" s="4" t="s">
        <v>20</v>
      </c>
      <c r="O12" s="30">
        <f>SUM(I12:N12)</f>
        <v>22.185853174603174</v>
      </c>
      <c r="AJ12" t="s">
        <v>25</v>
      </c>
    </row>
    <row r="13" spans="1:44" ht="18">
      <c r="A13" s="4" t="s">
        <v>29</v>
      </c>
      <c r="B13" s="4" t="s">
        <v>30</v>
      </c>
      <c r="C13" s="4" t="s">
        <v>31</v>
      </c>
      <c r="D13" s="14">
        <v>4.061904761904762</v>
      </c>
      <c r="E13" s="4">
        <v>0</v>
      </c>
      <c r="F13" s="14">
        <v>4.5625</v>
      </c>
      <c r="G13" s="14">
        <v>2.3333333333333335</v>
      </c>
      <c r="H13" s="14">
        <v>3.014814814814815</v>
      </c>
      <c r="I13" s="26">
        <f>H13+F13+G13+D13</f>
        <v>13.97255291005291</v>
      </c>
      <c r="J13" s="26">
        <v>17.462857142857143</v>
      </c>
      <c r="K13" s="26">
        <v>7.484444444444445</v>
      </c>
      <c r="L13" s="26">
        <v>4</v>
      </c>
      <c r="M13" s="26"/>
      <c r="N13" s="4" t="s">
        <v>20</v>
      </c>
      <c r="O13" s="30">
        <f aca="true" t="shared" si="0" ref="O13:O38">SUM(I13:N13)</f>
        <v>42.91985449735449</v>
      </c>
      <c r="AJ13" t="s">
        <v>25</v>
      </c>
    </row>
    <row r="14" spans="1:44" ht="18">
      <c r="A14" s="4" t="s">
        <v>32</v>
      </c>
      <c r="B14" s="4" t="s">
        <v>33</v>
      </c>
      <c r="C14" s="4" t="s">
        <v>34</v>
      </c>
      <c r="D14" s="14">
        <v>1.7285714285714286</v>
      </c>
      <c r="E14" s="14">
        <v>1.3</v>
      </c>
      <c r="F14" s="14">
        <v>2.48125</v>
      </c>
      <c r="G14" s="14">
        <v>1.6</v>
      </c>
      <c r="H14" s="14">
        <v>1.1111111111111112</v>
      </c>
      <c r="I14" s="26">
        <f>H14+G14+F14+D14</f>
        <v>6.92093253968254</v>
      </c>
      <c r="J14" s="26">
        <v>6.445714285714286</v>
      </c>
      <c r="K14" s="26">
        <v>4.053333333333334</v>
      </c>
      <c r="L14" s="26"/>
      <c r="M14" s="26">
        <v>2</v>
      </c>
      <c r="N14" s="4" t="s">
        <v>20</v>
      </c>
      <c r="O14" s="30">
        <f t="shared" si="0"/>
        <v>19.41998015873016</v>
      </c>
      <c r="AJ14" t="s">
        <v>25</v>
      </c>
    </row>
    <row r="15" spans="1:44" ht="18">
      <c r="A15" s="4" t="s">
        <v>35</v>
      </c>
      <c r="B15" s="4" t="s">
        <v>36</v>
      </c>
      <c r="C15" s="4" t="s">
        <v>37</v>
      </c>
      <c r="D15" s="14">
        <v>1.4904761904761905</v>
      </c>
      <c r="E15" s="4">
        <v>0</v>
      </c>
      <c r="F15" s="14">
        <v>2.9625</v>
      </c>
      <c r="G15" s="14">
        <v>1.6611111111111112</v>
      </c>
      <c r="H15" s="14">
        <v>1.3851851851851853</v>
      </c>
      <c r="I15" s="26">
        <f>H15+G15+F15+D15</f>
        <v>7.499272486772487</v>
      </c>
      <c r="J15" s="26">
        <v>5.497142857142858</v>
      </c>
      <c r="K15" s="26">
        <v>5.173333333333334</v>
      </c>
      <c r="L15" s="26"/>
      <c r="M15" s="26"/>
      <c r="N15" s="4" t="s">
        <v>20</v>
      </c>
      <c r="O15" s="30">
        <f t="shared" si="0"/>
        <v>18.169748677248677</v>
      </c>
      <c r="AJ15" t="s">
        <v>25</v>
      </c>
    </row>
    <row r="16" spans="1:44" ht="18">
      <c r="A16" s="15" t="s">
        <v>38</v>
      </c>
      <c r="B16" s="15" t="s">
        <v>39</v>
      </c>
      <c r="C16" s="15" t="s">
        <v>40</v>
      </c>
      <c r="D16" s="35" t="s">
        <v>122</v>
      </c>
      <c r="E16" s="36"/>
      <c r="F16" s="36"/>
      <c r="G16" s="36"/>
      <c r="H16" s="36"/>
      <c r="I16" s="36"/>
      <c r="J16" s="36"/>
      <c r="K16" s="36"/>
      <c r="L16" s="36"/>
      <c r="M16" s="36"/>
      <c r="N16" s="37"/>
      <c r="O16" s="31">
        <f t="shared" si="0"/>
        <v>0</v>
      </c>
      <c r="AJ16" t="s">
        <v>25</v>
      </c>
    </row>
    <row r="17" spans="1:44" ht="18">
      <c r="A17" s="4" t="s">
        <v>41</v>
      </c>
      <c r="B17" s="4" t="s">
        <v>42</v>
      </c>
      <c r="C17" s="4" t="s">
        <v>43</v>
      </c>
      <c r="D17" s="14">
        <v>1.6619047619047618</v>
      </c>
      <c r="E17" s="14">
        <v>1.22</v>
      </c>
      <c r="F17" s="14">
        <v>1.70625</v>
      </c>
      <c r="G17" s="14">
        <v>0.8722222222222222</v>
      </c>
      <c r="H17" s="14">
        <v>1.0296296296296297</v>
      </c>
      <c r="I17" s="26">
        <f>H17+G17+F17+D17</f>
        <v>5.270006613756614</v>
      </c>
      <c r="J17" s="26">
        <v>9.062857142857142</v>
      </c>
      <c r="K17" s="26">
        <v>3.182222222222222</v>
      </c>
      <c r="L17" s="26"/>
      <c r="M17" s="26">
        <v>2</v>
      </c>
      <c r="N17" s="4" t="s">
        <v>20</v>
      </c>
      <c r="O17" s="30">
        <f t="shared" si="0"/>
        <v>19.515085978835977</v>
      </c>
      <c r="AJ17" t="s">
        <v>25</v>
      </c>
    </row>
    <row r="18" spans="1:44" ht="18">
      <c r="A18" s="4" t="s">
        <v>44</v>
      </c>
      <c r="B18" s="4" t="s">
        <v>45</v>
      </c>
      <c r="C18" s="4" t="s">
        <v>46</v>
      </c>
      <c r="D18" s="14">
        <v>2.780952380952381</v>
      </c>
      <c r="E18" s="4">
        <v>0</v>
      </c>
      <c r="F18" s="14">
        <v>3.35</v>
      </c>
      <c r="G18" s="14">
        <v>1.6777777777777778</v>
      </c>
      <c r="H18" s="14">
        <v>4.085185185185185</v>
      </c>
      <c r="I18" s="26">
        <f>H18+G18+F18+D18</f>
        <v>11.893915343915342</v>
      </c>
      <c r="J18" s="26">
        <v>11.805714285714286</v>
      </c>
      <c r="K18" s="27">
        <v>4.995555555555556</v>
      </c>
      <c r="L18" s="27"/>
      <c r="M18" s="27"/>
      <c r="N18" s="4" t="s">
        <v>20</v>
      </c>
      <c r="O18" s="30">
        <f t="shared" si="0"/>
        <v>28.69518518518518</v>
      </c>
      <c r="AJ18" t="s">
        <v>25</v>
      </c>
    </row>
    <row r="19" spans="1:44" ht="18">
      <c r="A19" s="4" t="s">
        <v>47</v>
      </c>
      <c r="B19" s="4" t="s">
        <v>48</v>
      </c>
      <c r="C19" s="4" t="s">
        <v>49</v>
      </c>
      <c r="D19" s="14">
        <v>2.438095238095238</v>
      </c>
      <c r="E19" s="14">
        <v>2.0200000000000005</v>
      </c>
      <c r="F19" s="14">
        <v>5.28125</v>
      </c>
      <c r="G19" s="14">
        <v>2.388888888888889</v>
      </c>
      <c r="H19" s="14">
        <v>3.32962962962963</v>
      </c>
      <c r="I19" s="26">
        <f>H19+G19+F19+D19</f>
        <v>13.437863756613757</v>
      </c>
      <c r="J19" s="26">
        <v>12.822857142857144</v>
      </c>
      <c r="K19" s="26">
        <v>3.6444444444444444</v>
      </c>
      <c r="L19" s="26"/>
      <c r="M19" s="26"/>
      <c r="N19" s="4" t="s">
        <v>20</v>
      </c>
      <c r="O19" s="30">
        <f t="shared" si="0"/>
        <v>29.905165343915346</v>
      </c>
      <c r="AJ19" t="s">
        <v>25</v>
      </c>
    </row>
    <row r="20" spans="1:44" ht="18">
      <c r="A20" s="15" t="s">
        <v>50</v>
      </c>
      <c r="B20" s="15" t="s">
        <v>51</v>
      </c>
      <c r="C20" s="15" t="s">
        <v>52</v>
      </c>
      <c r="D20" s="21">
        <v>2.157142857142857</v>
      </c>
      <c r="E20" s="21">
        <v>1.5133333333333332</v>
      </c>
      <c r="F20" s="21">
        <v>1.88125</v>
      </c>
      <c r="G20" s="21">
        <v>1.0888888888888888</v>
      </c>
      <c r="H20" s="21">
        <v>0</v>
      </c>
      <c r="I20" s="21"/>
      <c r="J20" s="21">
        <v>8.285714285714286</v>
      </c>
      <c r="K20" s="21">
        <v>4.453333333333333</v>
      </c>
      <c r="L20" s="21"/>
      <c r="M20" s="21">
        <v>2</v>
      </c>
      <c r="N20" s="15" t="s">
        <v>20</v>
      </c>
      <c r="O20" s="31">
        <f t="shared" si="0"/>
        <v>14.73904761904762</v>
      </c>
      <c r="AJ20" t="s">
        <v>25</v>
      </c>
    </row>
    <row r="21" spans="1:44" ht="18">
      <c r="A21" s="4" t="s">
        <v>53</v>
      </c>
      <c r="B21" s="4" t="s">
        <v>54</v>
      </c>
      <c r="C21" s="4" t="s">
        <v>55</v>
      </c>
      <c r="D21" s="14">
        <v>3.5047619047619043</v>
      </c>
      <c r="E21" s="14">
        <v>3.1</v>
      </c>
      <c r="F21" s="4">
        <v>0</v>
      </c>
      <c r="G21" s="4">
        <v>0</v>
      </c>
      <c r="H21" s="14">
        <v>3.3481481481481485</v>
      </c>
      <c r="I21" s="26">
        <f>H21+E21+D21</f>
        <v>9.952910052910052</v>
      </c>
      <c r="J21" s="26">
        <v>12.457142857142857</v>
      </c>
      <c r="K21" s="26">
        <v>7.635555555555556</v>
      </c>
      <c r="L21" s="26">
        <v>4</v>
      </c>
      <c r="M21" s="26">
        <v>2</v>
      </c>
      <c r="N21" s="4" t="s">
        <v>20</v>
      </c>
      <c r="O21" s="30">
        <f t="shared" si="0"/>
        <v>36.04560846560847</v>
      </c>
      <c r="AJ21" t="s">
        <v>25</v>
      </c>
    </row>
    <row r="22" spans="1:44" ht="18">
      <c r="A22" s="4" t="s">
        <v>56</v>
      </c>
      <c r="B22" s="4" t="s">
        <v>57</v>
      </c>
      <c r="C22" s="4" t="s">
        <v>58</v>
      </c>
      <c r="D22" s="14">
        <v>3.233333333333334</v>
      </c>
      <c r="E22" s="14">
        <v>2.4066666666666667</v>
      </c>
      <c r="F22" s="14">
        <v>2.58125</v>
      </c>
      <c r="G22" s="14">
        <v>1.7444444444444445</v>
      </c>
      <c r="H22" s="14">
        <v>3.2481481481481485</v>
      </c>
      <c r="I22" s="26">
        <f>H22+G22+F22+D22</f>
        <v>10.807175925925927</v>
      </c>
      <c r="J22" s="26">
        <v>11.280000000000001</v>
      </c>
      <c r="K22" s="26">
        <v>7.208888888888889</v>
      </c>
      <c r="L22" s="26"/>
      <c r="M22" s="26">
        <v>2</v>
      </c>
      <c r="N22" s="4" t="s">
        <v>20</v>
      </c>
      <c r="O22" s="30">
        <f t="shared" si="0"/>
        <v>31.296064814814816</v>
      </c>
      <c r="AJ22" t="s">
        <v>25</v>
      </c>
    </row>
    <row r="23" spans="1:44" ht="18">
      <c r="A23" s="4" t="s">
        <v>59</v>
      </c>
      <c r="B23" s="4" t="s">
        <v>60</v>
      </c>
      <c r="C23" s="4" t="s">
        <v>61</v>
      </c>
      <c r="D23" s="14">
        <v>1.9857142857142858</v>
      </c>
      <c r="E23" s="14">
        <v>1.18</v>
      </c>
      <c r="F23" s="14">
        <v>2.04375</v>
      </c>
      <c r="G23" s="14">
        <v>0.7888888888888889</v>
      </c>
      <c r="H23" s="14">
        <v>1.0518518518518518</v>
      </c>
      <c r="I23" s="26">
        <f>H23+G23+F23+D23</f>
        <v>5.870205026455027</v>
      </c>
      <c r="J23" s="26">
        <v>8.09142857142857</v>
      </c>
      <c r="K23" s="26">
        <v>2.7111111111111112</v>
      </c>
      <c r="L23" s="26">
        <v>4</v>
      </c>
      <c r="M23" s="26">
        <v>2</v>
      </c>
      <c r="N23" s="4" t="s">
        <v>20</v>
      </c>
      <c r="O23" s="30">
        <f t="shared" si="0"/>
        <v>22.67274470899471</v>
      </c>
      <c r="AJ23" t="s">
        <v>25</v>
      </c>
    </row>
    <row r="24" spans="1:44" ht="18">
      <c r="A24" s="15" t="s">
        <v>62</v>
      </c>
      <c r="B24" s="15" t="s">
        <v>63</v>
      </c>
      <c r="C24" s="15" t="s">
        <v>64</v>
      </c>
      <c r="D24" s="21">
        <v>1.0095238095238095</v>
      </c>
      <c r="E24" s="15">
        <v>0</v>
      </c>
      <c r="F24" s="21">
        <v>2.69375</v>
      </c>
      <c r="G24" s="21">
        <v>1.4777777777777779</v>
      </c>
      <c r="H24" s="21">
        <v>0</v>
      </c>
      <c r="I24" s="21"/>
      <c r="J24" s="21">
        <v>5.142857142857143</v>
      </c>
      <c r="K24" s="21">
        <v>5.04</v>
      </c>
      <c r="L24" s="21"/>
      <c r="M24" s="21">
        <v>2</v>
      </c>
      <c r="N24" s="15" t="s">
        <v>20</v>
      </c>
      <c r="O24" s="31">
        <f t="shared" si="0"/>
        <v>12.182857142857143</v>
      </c>
      <c r="AJ24" t="s">
        <v>25</v>
      </c>
    </row>
    <row r="25" spans="1:44" ht="18">
      <c r="A25" s="4" t="s">
        <v>65</v>
      </c>
      <c r="B25" s="4" t="s">
        <v>66</v>
      </c>
      <c r="C25" s="4" t="s">
        <v>67</v>
      </c>
      <c r="D25" s="14">
        <v>2.5476190476190474</v>
      </c>
      <c r="E25" s="14">
        <v>1.8599999999999999</v>
      </c>
      <c r="F25" s="14">
        <v>2.6375</v>
      </c>
      <c r="G25" s="14">
        <v>1.2666666666666666</v>
      </c>
      <c r="H25" s="14">
        <v>1.6888888888888889</v>
      </c>
      <c r="I25" s="26">
        <f>H25+F25+E25+D25</f>
        <v>8.734007936507936</v>
      </c>
      <c r="J25" s="26">
        <v>10.502857142857144</v>
      </c>
      <c r="K25" s="26">
        <v>5.0488888888888885</v>
      </c>
      <c r="L25" s="26">
        <v>4</v>
      </c>
      <c r="M25" s="26">
        <v>2</v>
      </c>
      <c r="N25" s="4" t="s">
        <v>20</v>
      </c>
      <c r="O25" s="30">
        <f t="shared" si="0"/>
        <v>30.28575396825397</v>
      </c>
      <c r="AJ25" t="s">
        <v>25</v>
      </c>
    </row>
    <row r="26" spans="1:44" ht="18">
      <c r="A26" s="15" t="s">
        <v>68</v>
      </c>
      <c r="B26" s="15" t="s">
        <v>69</v>
      </c>
      <c r="C26" s="15" t="s">
        <v>70</v>
      </c>
      <c r="D26" s="38" t="s">
        <v>122</v>
      </c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31">
        <f t="shared" si="0"/>
        <v>0</v>
      </c>
      <c r="AJ26" t="s">
        <v>25</v>
      </c>
    </row>
    <row r="27" spans="1:44" ht="18">
      <c r="A27" s="4" t="s">
        <v>71</v>
      </c>
      <c r="B27" s="4" t="s">
        <v>72</v>
      </c>
      <c r="C27" s="4" t="s">
        <v>73</v>
      </c>
      <c r="D27" s="14">
        <v>2.6</v>
      </c>
      <c r="E27" s="14">
        <v>1.6333333333333333</v>
      </c>
      <c r="F27" s="14">
        <v>3.3625</v>
      </c>
      <c r="G27" s="14">
        <v>1.65</v>
      </c>
      <c r="H27" s="14">
        <v>3.2629629629629626</v>
      </c>
      <c r="I27" s="26">
        <f>H27+G27+F27+D27</f>
        <v>10.875462962962962</v>
      </c>
      <c r="J27" s="26">
        <v>12.719999999999999</v>
      </c>
      <c r="K27" s="26">
        <v>8.488888888888889</v>
      </c>
      <c r="L27" s="26"/>
      <c r="M27" s="26">
        <v>2</v>
      </c>
      <c r="N27" s="4" t="s">
        <v>20</v>
      </c>
      <c r="O27" s="30">
        <f t="shared" si="0"/>
        <v>34.08435185185185</v>
      </c>
      <c r="AJ27" t="s">
        <v>25</v>
      </c>
    </row>
    <row r="28" spans="1:44" ht="18">
      <c r="A28" s="4" t="s">
        <v>74</v>
      </c>
      <c r="B28" s="4" t="s">
        <v>75</v>
      </c>
      <c r="C28" s="4" t="s">
        <v>76</v>
      </c>
      <c r="D28" s="14">
        <v>4.795238095238095</v>
      </c>
      <c r="E28" s="14">
        <v>4.846666666666667</v>
      </c>
      <c r="F28" s="14">
        <v>4.45625</v>
      </c>
      <c r="G28" s="14">
        <v>5.455555555555556</v>
      </c>
      <c r="H28" s="14">
        <v>5</v>
      </c>
      <c r="I28" s="26">
        <f>H28+G28+E28+D28</f>
        <v>20.097460317460317</v>
      </c>
      <c r="J28" s="26">
        <v>18.34285714285714</v>
      </c>
      <c r="K28" s="26">
        <v>20</v>
      </c>
      <c r="L28" s="26"/>
      <c r="M28" s="26">
        <v>2</v>
      </c>
      <c r="N28" s="4">
        <v>3</v>
      </c>
      <c r="O28" s="30">
        <f>SUM(I28:N28)-3</f>
        <v>60.44031746031746</v>
      </c>
      <c r="AJ28" t="s">
        <v>25</v>
      </c>
    </row>
    <row r="29" spans="1:44" ht="18">
      <c r="A29" s="4" t="s">
        <v>77</v>
      </c>
      <c r="B29" s="4" t="s">
        <v>78</v>
      </c>
      <c r="C29" s="4" t="s">
        <v>79</v>
      </c>
      <c r="D29" s="14">
        <v>2.523809523809524</v>
      </c>
      <c r="E29" s="14">
        <v>2.146666666666667</v>
      </c>
      <c r="F29" s="14">
        <v>2.075</v>
      </c>
      <c r="G29" s="14">
        <v>1.4333333333333333</v>
      </c>
      <c r="H29" s="14">
        <v>1.7407407407407407</v>
      </c>
      <c r="I29" s="26">
        <f>H29+F29+E29+D29</f>
        <v>8.486216931216932</v>
      </c>
      <c r="J29" s="26">
        <v>8.582857142857142</v>
      </c>
      <c r="K29" s="26">
        <v>4.542222222222223</v>
      </c>
      <c r="L29" s="26">
        <v>4</v>
      </c>
      <c r="M29" s="26">
        <v>2</v>
      </c>
      <c r="N29" s="4" t="s">
        <v>20</v>
      </c>
      <c r="O29" s="30">
        <f t="shared" si="0"/>
        <v>27.611296296296295</v>
      </c>
      <c r="AJ29" t="s">
        <v>25</v>
      </c>
    </row>
    <row r="30" spans="1:44" ht="18">
      <c r="A30" s="4" t="s">
        <v>80</v>
      </c>
      <c r="B30" s="4" t="s">
        <v>81</v>
      </c>
      <c r="C30" s="4" t="s">
        <v>82</v>
      </c>
      <c r="D30" s="14">
        <v>1.6904761904761907</v>
      </c>
      <c r="E30" s="14">
        <v>3.033333333333333</v>
      </c>
      <c r="F30" s="14">
        <v>3.05</v>
      </c>
      <c r="G30" s="14">
        <v>2.2055555555555557</v>
      </c>
      <c r="H30" s="14">
        <v>3.3629629629629627</v>
      </c>
      <c r="I30" s="26">
        <f>H30+G30+F30+E30</f>
        <v>11.65185185185185</v>
      </c>
      <c r="J30" s="26">
        <v>10.914285714285715</v>
      </c>
      <c r="K30" s="26">
        <v>6.506666666666667</v>
      </c>
      <c r="L30" s="26">
        <v>4</v>
      </c>
      <c r="M30" s="26">
        <v>2</v>
      </c>
      <c r="N30" s="4" t="s">
        <v>20</v>
      </c>
      <c r="O30" s="30">
        <f t="shared" si="0"/>
        <v>35.07280423280423</v>
      </c>
      <c r="AJ30" t="s">
        <v>25</v>
      </c>
    </row>
    <row r="31" spans="1:44" ht="18">
      <c r="A31" s="4" t="s">
        <v>83</v>
      </c>
      <c r="B31" s="4" t="s">
        <v>84</v>
      </c>
      <c r="C31" s="4" t="s">
        <v>85</v>
      </c>
      <c r="D31" s="14">
        <v>3.1523809523809523</v>
      </c>
      <c r="E31" s="14">
        <v>2.546666666666667</v>
      </c>
      <c r="F31" s="14">
        <v>2.7</v>
      </c>
      <c r="G31" s="14">
        <v>1.4833333333333334</v>
      </c>
      <c r="H31" s="14">
        <v>2.648148148148148</v>
      </c>
      <c r="I31" s="26">
        <f>H31+F31+E31+D31</f>
        <v>11.047195767195767</v>
      </c>
      <c r="J31" s="26">
        <v>12.137142857142859</v>
      </c>
      <c r="K31" s="26">
        <v>6.586666666666666</v>
      </c>
      <c r="L31" s="26">
        <v>4</v>
      </c>
      <c r="M31" s="26">
        <v>2</v>
      </c>
      <c r="N31" s="4" t="s">
        <v>20</v>
      </c>
      <c r="O31" s="30">
        <f t="shared" si="0"/>
        <v>35.771005291005295</v>
      </c>
      <c r="AJ31" t="s">
        <v>25</v>
      </c>
    </row>
    <row r="32" spans="1:44" ht="18">
      <c r="A32" s="4" t="s">
        <v>86</v>
      </c>
      <c r="B32" s="4" t="s">
        <v>87</v>
      </c>
      <c r="C32" s="4" t="s">
        <v>88</v>
      </c>
      <c r="D32" s="14">
        <v>2.59047619047619</v>
      </c>
      <c r="E32" s="14">
        <v>1.8066666666666669</v>
      </c>
      <c r="F32" s="14">
        <v>2.4125</v>
      </c>
      <c r="G32" s="14">
        <v>1.288888888888889</v>
      </c>
      <c r="H32" s="14">
        <v>3.125925925925926</v>
      </c>
      <c r="I32" s="26">
        <f>H32+F32+E32+D32</f>
        <v>9.935568783068783</v>
      </c>
      <c r="J32" s="26">
        <v>10.582857142857142</v>
      </c>
      <c r="K32" s="26">
        <v>7.457777777777778</v>
      </c>
      <c r="L32" s="26">
        <v>4</v>
      </c>
      <c r="M32" s="26">
        <v>2</v>
      </c>
      <c r="N32" s="4" t="s">
        <v>20</v>
      </c>
      <c r="O32" s="30">
        <f t="shared" si="0"/>
        <v>33.9762037037037</v>
      </c>
      <c r="AJ32" t="s">
        <v>25</v>
      </c>
    </row>
    <row r="33" spans="1:44" ht="18">
      <c r="A33" s="4" t="s">
        <v>89</v>
      </c>
      <c r="B33" s="4" t="s">
        <v>90</v>
      </c>
      <c r="C33" s="4" t="s">
        <v>91</v>
      </c>
      <c r="D33" s="14">
        <v>2.4666666666666663</v>
      </c>
      <c r="E33" s="14">
        <v>1.9799999999999998</v>
      </c>
      <c r="F33" s="4">
        <v>0</v>
      </c>
      <c r="G33" s="4">
        <v>0</v>
      </c>
      <c r="H33" s="14">
        <v>3.2962962962962967</v>
      </c>
      <c r="I33" s="26">
        <f>H33+E33+D33</f>
        <v>7.742962962962963</v>
      </c>
      <c r="J33" s="26">
        <v>11.565714285714288</v>
      </c>
      <c r="K33" s="26">
        <v>4.782222222222222</v>
      </c>
      <c r="L33" s="26">
        <v>4</v>
      </c>
      <c r="M33" s="26">
        <v>2</v>
      </c>
      <c r="N33" s="4" t="s">
        <v>20</v>
      </c>
      <c r="O33" s="30">
        <f t="shared" si="0"/>
        <v>30.090899470899473</v>
      </c>
      <c r="AJ33" t="s">
        <v>25</v>
      </c>
    </row>
    <row r="34" spans="1:44" ht="18">
      <c r="A34" s="4" t="s">
        <v>92</v>
      </c>
      <c r="B34" s="4" t="s">
        <v>93</v>
      </c>
      <c r="C34" s="4" t="s">
        <v>94</v>
      </c>
      <c r="D34" s="14">
        <v>2.3476190476190477</v>
      </c>
      <c r="E34" s="14">
        <v>1.7666666666666666</v>
      </c>
      <c r="F34" s="14">
        <v>2.14375</v>
      </c>
      <c r="G34" s="14">
        <v>1.3333333333333333</v>
      </c>
      <c r="H34" s="14">
        <v>1.585185185185185</v>
      </c>
      <c r="I34" s="26">
        <f>H34+F34+E34+D34</f>
        <v>7.8432208994709</v>
      </c>
      <c r="J34" s="26">
        <v>8.662857142857142</v>
      </c>
      <c r="K34" s="26">
        <v>5.333333333333333</v>
      </c>
      <c r="L34" s="26">
        <v>4</v>
      </c>
      <c r="M34" s="26">
        <v>2</v>
      </c>
      <c r="N34" s="4" t="s">
        <v>20</v>
      </c>
      <c r="O34" s="30">
        <f t="shared" si="0"/>
        <v>27.839411375661374</v>
      </c>
      <c r="AJ34" t="s">
        <v>25</v>
      </c>
    </row>
    <row r="35" spans="1:44" ht="18">
      <c r="A35" s="4" t="s">
        <v>95</v>
      </c>
      <c r="B35" s="4" t="s">
        <v>96</v>
      </c>
      <c r="C35" s="4" t="s">
        <v>97</v>
      </c>
      <c r="D35" s="14">
        <v>1.1476190476190475</v>
      </c>
      <c r="E35" s="14">
        <v>1.4933333333333332</v>
      </c>
      <c r="F35" s="14">
        <v>1.59375</v>
      </c>
      <c r="G35" s="14">
        <v>1.2722222222222221</v>
      </c>
      <c r="H35" s="14">
        <v>1.3777777777777778</v>
      </c>
      <c r="I35" s="26">
        <f>H35+G35+F35+E35</f>
        <v>5.7370833333333335</v>
      </c>
      <c r="J35" s="26">
        <v>6.8</v>
      </c>
      <c r="K35" s="26">
        <v>3.6088888888888895</v>
      </c>
      <c r="L35" s="26">
        <v>4</v>
      </c>
      <c r="M35" s="26">
        <v>2</v>
      </c>
      <c r="N35" s="4" t="s">
        <v>20</v>
      </c>
      <c r="O35" s="30">
        <f t="shared" si="0"/>
        <v>22.145972222222223</v>
      </c>
      <c r="AJ35" t="s">
        <v>25</v>
      </c>
    </row>
    <row r="36" spans="1:44" ht="18">
      <c r="A36" s="4" t="s">
        <v>98</v>
      </c>
      <c r="B36" s="4" t="s">
        <v>99</v>
      </c>
      <c r="C36" s="4" t="s">
        <v>100</v>
      </c>
      <c r="D36" s="14">
        <v>3.1714285714285713</v>
      </c>
      <c r="E36" s="14">
        <v>3.126666666666666</v>
      </c>
      <c r="F36" s="14">
        <v>3.9125</v>
      </c>
      <c r="G36" s="14">
        <v>2.3055555555555554</v>
      </c>
      <c r="H36" s="14">
        <v>0</v>
      </c>
      <c r="I36" s="26">
        <f>G36+F36+E36+D36</f>
        <v>12.516150793650791</v>
      </c>
      <c r="J36" s="26">
        <v>13.222857142857142</v>
      </c>
      <c r="K36" s="26">
        <v>7.546666666666667</v>
      </c>
      <c r="L36" s="26">
        <v>4</v>
      </c>
      <c r="M36" s="26">
        <v>2</v>
      </c>
      <c r="N36" s="4" t="s">
        <v>20</v>
      </c>
      <c r="O36" s="30">
        <f t="shared" si="0"/>
        <v>39.2856746031746</v>
      </c>
      <c r="AJ36" t="s">
        <v>25</v>
      </c>
    </row>
    <row r="37" spans="1:44" ht="18">
      <c r="A37" s="4" t="s">
        <v>101</v>
      </c>
      <c r="B37" s="4" t="s">
        <v>102</v>
      </c>
      <c r="C37" s="4" t="s">
        <v>103</v>
      </c>
      <c r="D37" s="14">
        <v>2.219047619047619</v>
      </c>
      <c r="E37" s="14">
        <v>3.126666666666666</v>
      </c>
      <c r="F37" s="14">
        <v>2.625</v>
      </c>
      <c r="G37" s="14">
        <v>1.3666666666666667</v>
      </c>
      <c r="H37" s="14">
        <v>1.3925925925925926</v>
      </c>
      <c r="I37" s="26">
        <f>H37+F37+E37+D37</f>
        <v>9.363306878306878</v>
      </c>
      <c r="J37" s="26">
        <v>10.822857142857144</v>
      </c>
      <c r="K37" s="26">
        <v>3.76</v>
      </c>
      <c r="L37" s="26">
        <v>4</v>
      </c>
      <c r="M37" s="26">
        <v>2</v>
      </c>
      <c r="N37" s="4" t="s">
        <v>20</v>
      </c>
      <c r="O37" s="30">
        <f t="shared" si="0"/>
        <v>29.946164021164023</v>
      </c>
      <c r="AJ37" t="s">
        <v>25</v>
      </c>
    </row>
    <row r="38" spans="1:44" ht="18">
      <c r="A38" s="4" t="s">
        <v>104</v>
      </c>
      <c r="B38" s="4" t="s">
        <v>105</v>
      </c>
      <c r="C38" s="4" t="s">
        <v>106</v>
      </c>
      <c r="D38" s="14">
        <v>2.2523809523809524</v>
      </c>
      <c r="E38" s="14">
        <v>1.9866666666666668</v>
      </c>
      <c r="F38" s="14">
        <v>2.275</v>
      </c>
      <c r="G38" s="14">
        <v>1.4444444444444444</v>
      </c>
      <c r="H38" s="14">
        <v>1.7703703703703701</v>
      </c>
      <c r="I38" s="26">
        <f>H38+F38+E38+D38</f>
        <v>8.284417989417989</v>
      </c>
      <c r="J38" s="26">
        <v>10.777142857142858</v>
      </c>
      <c r="K38" s="26">
        <v>4.782222222222222</v>
      </c>
      <c r="L38" s="26">
        <v>4</v>
      </c>
      <c r="M38" s="26">
        <v>2</v>
      </c>
      <c r="N38" s="4" t="s">
        <v>20</v>
      </c>
      <c r="O38" s="30">
        <f>SUM(I38:N38)</f>
        <v>29.84378306878307</v>
      </c>
      <c r="AJ38" t="s">
        <v>25</v>
      </c>
    </row>
  </sheetData>
  <sheetProtection/>
  <mergeCells count="3">
    <mergeCell ref="D16:N16"/>
    <mergeCell ref="D26:N26"/>
    <mergeCell ref="D11:N11"/>
  </mergeCells>
  <printOptions/>
  <pageMargins left="0.75" right="0.75" top="1" bottom="1" header="0.5" footer="0.5"/>
  <pageSetup fitToHeight="0" fitToWidth="0" horizontalDpi="300" verticalDpi="300" orientation="portrait" pageOrder="overThenDown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 Hamad Alhelayl</cp:lastModifiedBy>
  <cp:lastPrinted>2018-09-25T06:51:53Z</cp:lastPrinted>
  <dcterms:modified xsi:type="dcterms:W3CDTF">2018-11-29T07:11:45Z</dcterms:modified>
  <cp:category/>
  <cp:version/>
  <cp:contentType/>
  <cp:contentStatus/>
</cp:coreProperties>
</file>