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62FA8152-6425-4AFA-B0AE-9698D3E3873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7" r:id="rId6"/>
  </sheets>
  <definedNames>
    <definedName name="_xlnm._FilterDatabase" localSheetId="4" hidden="1">Sheet5!$A$5:$B$11</definedName>
  </definedNames>
  <calcPr calcId="191029"/>
</workbook>
</file>

<file path=xl/calcChain.xml><?xml version="1.0" encoding="utf-8"?>
<calcChain xmlns="http://schemas.openxmlformats.org/spreadsheetml/2006/main">
  <c r="B15" i="1" l="1"/>
  <c r="F12" i="5"/>
  <c r="F14" i="5"/>
  <c r="J32" i="3" l="1"/>
  <c r="I32" i="3"/>
  <c r="J31" i="3"/>
  <c r="I31" i="3"/>
  <c r="J30" i="3"/>
  <c r="I30" i="3"/>
  <c r="J28" i="3"/>
  <c r="I28" i="3"/>
  <c r="J26" i="3"/>
  <c r="I26" i="3"/>
  <c r="J12" i="3"/>
  <c r="I12" i="3"/>
  <c r="J11" i="3"/>
  <c r="I11" i="3"/>
  <c r="J10" i="3"/>
  <c r="I10" i="3"/>
  <c r="J8" i="3"/>
  <c r="I8" i="3"/>
  <c r="J6" i="3"/>
  <c r="I6" i="3"/>
  <c r="C34" i="2" l="1"/>
  <c r="C32" i="2"/>
  <c r="C30" i="2"/>
</calcChain>
</file>

<file path=xl/sharedStrings.xml><?xml version="1.0" encoding="utf-8"?>
<sst xmlns="http://schemas.openxmlformats.org/spreadsheetml/2006/main" count="95" uniqueCount="71">
  <si>
    <t>A</t>
  </si>
  <si>
    <t>tea 0.03g</t>
  </si>
  <si>
    <t>coffee 0.03g</t>
  </si>
  <si>
    <t>cocoa 0.03g</t>
  </si>
  <si>
    <t>added vol (mL)</t>
  </si>
  <si>
    <t>added conc (ppm)</t>
  </si>
  <si>
    <t xml:space="preserve"> unspiked (0mL added)</t>
  </si>
  <si>
    <t>conc. (ppm)</t>
  </si>
  <si>
    <t>mean of three injections</t>
  </si>
  <si>
    <t>added conc. = 100ppm</t>
  </si>
  <si>
    <t>0.03g of each sample - 30min sonication - filtration - take 2mL of each filtrate - add apropriate amount (0 ,1 ,1.5 ,2mL) of specific caffeine conc. (100ppm)</t>
  </si>
  <si>
    <t>Ā</t>
  </si>
  <si>
    <t>Ordinary Least Squares Regression</t>
  </si>
  <si>
    <t>External calibration curve (calibration curve method)</t>
  </si>
  <si>
    <t>Standard Addition Method</t>
  </si>
  <si>
    <t>Unknown</t>
  </si>
  <si>
    <t>The straight line is extrapolated on conc. Axis</t>
  </si>
  <si>
    <t>Myrcene</t>
  </si>
  <si>
    <t>X</t>
  </si>
  <si>
    <t>Y</t>
  </si>
  <si>
    <t>C</t>
  </si>
  <si>
    <t>A of Hex</t>
  </si>
  <si>
    <t>A of Myr</t>
  </si>
  <si>
    <t>C(ppm)Hex</t>
  </si>
  <si>
    <t>C(ppm) Myr</t>
  </si>
  <si>
    <t>C(ppm) Myr/C(ppm)Hex</t>
  </si>
  <si>
    <t>A Myr/A Hex</t>
  </si>
  <si>
    <t>Limonene</t>
  </si>
  <si>
    <t>A of H</t>
  </si>
  <si>
    <t>A of Lim</t>
  </si>
  <si>
    <t>C(ppm) Lim</t>
  </si>
  <si>
    <t>C(ppm)Lim/C(ppm)Hex</t>
  </si>
  <si>
    <t>A Lim/A Hex</t>
  </si>
  <si>
    <t>Internal Standardization (Internal standard addition)</t>
  </si>
  <si>
    <r>
      <t>Linear Regression Analysis (R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</si>
  <si>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Limit of Linearity (LOL)</t>
  </si>
  <si>
    <t>Limit of Detection (LOD) and Limit of Quantitation (LOQ)</t>
  </si>
  <si>
    <r>
      <t>Formula:</t>
    </r>
    <r>
      <rPr>
        <sz val="11"/>
        <color theme="1"/>
        <rFont val="Calibri"/>
        <family val="2"/>
        <scheme val="minor"/>
      </rPr>
      <t xml:space="preserve"> </t>
    </r>
  </si>
  <si>
    <t>Signal-to-noise ratios of (3:1) for LOD and (10:1) for LOQ</t>
  </si>
  <si>
    <t>σ sigma (Standard Deviation): Use the standard deviation of the y-intercepts or the residual standard deviation (residual SD) of the regression line.</t>
  </si>
  <si>
    <t>𝑆 (Slope): Calculate the slope of the calibration curve.</t>
  </si>
  <si>
    <t>𝐿𝑂𝐷 = 3.3 × (𝜎 / 𝑆)</t>
  </si>
  <si>
    <t>𝐿𝑂𝑄 = 10 × (𝜎 / 𝑆)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</si>
  <si>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</si>
  <si>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</si>
  <si>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</si>
  <si>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</si>
  <si>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</si>
  <si>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</si>
  <si>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</si>
  <si>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</si>
  <si>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</si>
  <si>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</si>
  <si>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</si>
  <si>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</si>
  <si>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</si>
  <si>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</si>
  <si>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</si>
  <si>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</si>
  <si>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</si>
  <si>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</si>
  <si>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</si>
  <si>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</si>
  <si>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</si>
  <si>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</si>
  <si>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</si>
  <si>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</si>
  <si>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</si>
  <si>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LOD</t>
  </si>
  <si>
    <t>LOQ</t>
  </si>
  <si>
    <t>unknwn conc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</si>
</sst>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 readingOrder="1"/>
    </xf>
    <xf numFmtId="0" fontId="14" fillId="0" borderId="0" xfId="0" applyFont="1" applyAlignment="1">
      <alignment vertical="center" readingOrder="1"/>
    </xf>
    <xf numFmtId="0" fontId="14" fillId="0" borderId="0" xfId="0" applyFont="1" applyAlignment="1">
      <alignment vertical="center"/>
    </xf>
    <xf numFmtId="0" fontId="0" fillId="0" borderId="2" xfId="0" applyBorder="1"/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Continuous"/>
    </xf>
    <xf numFmtId="0" fontId="18" fillId="0" borderId="0" xfId="0" applyFont="1"/>
    <xf numFmtId="0" fontId="18" fillId="0" borderId="2" xfId="0" applyFont="1" applyBorder="1"/>
    <xf numFmtId="0" fontId="1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4309444055576"/>
          <c:y val="1.7523809523809525E-2"/>
          <c:w val="0.85024112036255894"/>
          <c:h val="0.84120614923134562"/>
        </c:manualLayout>
      </c:layout>
      <c:scatterChart>
        <c:scatterStyle val="lineMarker"/>
        <c:varyColors val="0"/>
        <c:ser>
          <c:idx val="3"/>
          <c:order val="0"/>
          <c:tx>
            <c:v>Aqueous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marker>
          <c:dLbls>
            <c:delete val="1"/>
          </c:dLbls>
          <c:trendline>
            <c:spPr>
              <a:ln w="15875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6753405061008593"/>
                  <c:y val="7.721371907163289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</c:trendlineLbl>
          </c:trendline>
          <c:xVal>
            <c:numRef>
              <c:f>Sheet1!$A$5:$A$11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</c:numCache>
            </c:numRef>
          </c:xVal>
          <c:yVal>
            <c:numRef>
              <c:f>Sheet1!$B$5:$B$11</c:f>
              <c:numCache>
                <c:formatCode>General</c:formatCode>
                <c:ptCount val="7"/>
                <c:pt idx="0">
                  <c:v>0</c:v>
                </c:pt>
                <c:pt idx="1">
                  <c:v>63404</c:v>
                </c:pt>
                <c:pt idx="2">
                  <c:v>201008</c:v>
                </c:pt>
                <c:pt idx="3">
                  <c:v>304370</c:v>
                </c:pt>
                <c:pt idx="4">
                  <c:v>1127356</c:v>
                </c:pt>
                <c:pt idx="5">
                  <c:v>2104190</c:v>
                </c:pt>
                <c:pt idx="6">
                  <c:v>4085944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153-464A-998F-49A82E5960CD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22210944"/>
        <c:axId val="122303232"/>
      </c:scatterChart>
      <c:valAx>
        <c:axId val="12221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Caffeine conc. (µg/mL)</a:t>
                </a:r>
              </a:p>
            </c:rich>
          </c:tx>
          <c:layout>
            <c:manualLayout>
              <c:xMode val="edge"/>
              <c:yMode val="edge"/>
              <c:x val="0.40772939680180631"/>
              <c:y val="0.927238095238095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303232"/>
        <c:crosses val="autoZero"/>
        <c:crossBetween val="midCat"/>
      </c:valAx>
      <c:valAx>
        <c:axId val="122303232"/>
        <c:scaling>
          <c:orientation val="minMax"/>
          <c:max val="6000000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Area</a:t>
                </a:r>
              </a:p>
            </c:rich>
          </c:tx>
          <c:layout>
            <c:manualLayout>
              <c:xMode val="edge"/>
              <c:yMode val="edge"/>
              <c:x val="3.5591520507135291E-4"/>
              <c:y val="0.350945931758530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210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1120715119004"/>
          <c:y val="1.7523809523809525E-2"/>
          <c:w val="0.81471721799374031"/>
          <c:h val="0.84478070268026151"/>
        </c:manualLayout>
      </c:layout>
      <c:scatterChart>
        <c:scatterStyle val="lineMarker"/>
        <c:varyColors val="0"/>
        <c:ser>
          <c:idx val="0"/>
          <c:order val="0"/>
          <c:tx>
            <c:v>Tea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elete val="1"/>
          </c:dLbls>
          <c:trendline>
            <c:spPr>
              <a:ln w="15875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Sheet2!$B$5:$B$9</c:f>
              <c:numCache>
                <c:formatCode>General</c:formatCode>
                <c:ptCount val="5"/>
                <c:pt idx="0">
                  <c:v>0</c:v>
                </c:pt>
                <c:pt idx="1">
                  <c:v>33.33</c:v>
                </c:pt>
                <c:pt idx="2">
                  <c:v>42.8</c:v>
                </c:pt>
                <c:pt idx="3">
                  <c:v>50</c:v>
                </c:pt>
                <c:pt idx="4">
                  <c:v>100</c:v>
                </c:pt>
              </c:numCache>
            </c:numRef>
          </c:xVal>
          <c:yVal>
            <c:numRef>
              <c:f>Sheet2!$C$5:$C$9</c:f>
              <c:numCache>
                <c:formatCode>General</c:formatCode>
                <c:ptCount val="5"/>
                <c:pt idx="0">
                  <c:v>1750599</c:v>
                </c:pt>
                <c:pt idx="1">
                  <c:v>2283373</c:v>
                </c:pt>
                <c:pt idx="2">
                  <c:v>2531393</c:v>
                </c:pt>
                <c:pt idx="3">
                  <c:v>2679943</c:v>
                </c:pt>
                <c:pt idx="4">
                  <c:v>3505603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F5-4D56-92FB-70DA659F9DD9}"/>
            </c:ext>
          </c:extLst>
        </c:ser>
        <c:ser>
          <c:idx val="1"/>
          <c:order val="1"/>
          <c:tx>
            <c:v>Coffee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marker>
          <c:dLbls>
            <c:delete val="1"/>
          </c:dLbls>
          <c:trendline>
            <c:spPr>
              <a:ln w="15875"/>
            </c:spPr>
            <c:trendlineType val="linear"/>
            <c:dispRSqr val="0"/>
            <c:dispEq val="0"/>
          </c:trendline>
          <c:xVal>
            <c:numRef>
              <c:f>Sheet2!$B$12:$B$16</c:f>
              <c:numCache>
                <c:formatCode>General</c:formatCode>
                <c:ptCount val="5"/>
                <c:pt idx="0">
                  <c:v>0</c:v>
                </c:pt>
                <c:pt idx="1">
                  <c:v>33.33</c:v>
                </c:pt>
                <c:pt idx="2">
                  <c:v>42.8</c:v>
                </c:pt>
                <c:pt idx="3">
                  <c:v>50</c:v>
                </c:pt>
                <c:pt idx="4">
                  <c:v>100</c:v>
                </c:pt>
              </c:numCache>
            </c:numRef>
          </c:xVal>
          <c:yVal>
            <c:numRef>
              <c:f>Sheet2!$C$12:$C$16</c:f>
              <c:numCache>
                <c:formatCode>General</c:formatCode>
                <c:ptCount val="5"/>
                <c:pt idx="0">
                  <c:v>956990</c:v>
                </c:pt>
                <c:pt idx="1">
                  <c:v>1575221</c:v>
                </c:pt>
                <c:pt idx="2">
                  <c:v>1702422</c:v>
                </c:pt>
                <c:pt idx="3">
                  <c:v>1850561</c:v>
                </c:pt>
                <c:pt idx="4">
                  <c:v>2804510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F5-4D56-92FB-70DA659F9DD9}"/>
            </c:ext>
          </c:extLst>
        </c:ser>
        <c:ser>
          <c:idx val="2"/>
          <c:order val="2"/>
          <c:tx>
            <c:v>Cocoa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marker>
          <c:dLbls>
            <c:delete val="1"/>
          </c:dLbls>
          <c:trendline>
            <c:spPr>
              <a:ln w="15875"/>
            </c:spPr>
            <c:trendlineType val="linear"/>
            <c:dispRSqr val="0"/>
            <c:dispEq val="0"/>
          </c:trendline>
          <c:xVal>
            <c:numRef>
              <c:f>Sheet2!$B$19:$B$23</c:f>
              <c:numCache>
                <c:formatCode>General</c:formatCode>
                <c:ptCount val="5"/>
                <c:pt idx="0">
                  <c:v>0</c:v>
                </c:pt>
                <c:pt idx="1">
                  <c:v>33.33</c:v>
                </c:pt>
                <c:pt idx="2">
                  <c:v>42.8</c:v>
                </c:pt>
                <c:pt idx="3">
                  <c:v>50</c:v>
                </c:pt>
                <c:pt idx="4">
                  <c:v>100</c:v>
                </c:pt>
              </c:numCache>
            </c:numRef>
          </c:xVal>
          <c:yVal>
            <c:numRef>
              <c:f>Sheet2!$C$19:$C$23</c:f>
              <c:numCache>
                <c:formatCode>General</c:formatCode>
                <c:ptCount val="5"/>
                <c:pt idx="0">
                  <c:v>730437</c:v>
                </c:pt>
                <c:pt idx="1">
                  <c:v>1439585</c:v>
                </c:pt>
                <c:pt idx="2">
                  <c:v>1604471</c:v>
                </c:pt>
                <c:pt idx="3">
                  <c:v>1747117</c:v>
                </c:pt>
                <c:pt idx="4">
                  <c:v>2602658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F5-4D56-92FB-70DA659F9DD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22210944"/>
        <c:axId val="122303232"/>
      </c:scatterChart>
      <c:valAx>
        <c:axId val="12221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Added caffeine conc. (µg/mL)</a:t>
                </a:r>
              </a:p>
            </c:rich>
          </c:tx>
          <c:layout>
            <c:manualLayout>
              <c:xMode val="edge"/>
              <c:yMode val="edge"/>
              <c:x val="0.37220544753118651"/>
              <c:y val="0.930812803895491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303232"/>
        <c:crosses val="autoZero"/>
        <c:crossBetween val="midCat"/>
      </c:valAx>
      <c:valAx>
        <c:axId val="122303232"/>
        <c:scaling>
          <c:orientation val="minMax"/>
          <c:max val="6000000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Area</a:t>
                </a:r>
              </a:p>
            </c:rich>
          </c:tx>
          <c:layout>
            <c:manualLayout>
              <c:xMode val="edge"/>
              <c:yMode val="edge"/>
              <c:x val="3.5591520507135285E-4"/>
              <c:y val="0.373803074615673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210944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5822072300842283"/>
          <c:y val="7.0667266591676034E-2"/>
          <c:w val="0.436833908350372"/>
          <c:h val="0.10906036745406826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43502651002311E-2"/>
          <c:y val="1.7523809523809525E-2"/>
          <c:w val="0.89511291218909206"/>
          <c:h val="0.88031720034995631"/>
        </c:manualLayout>
      </c:layout>
      <c:scatterChart>
        <c:scatterStyle val="lineMarker"/>
        <c:varyColors val="0"/>
        <c:ser>
          <c:idx val="0"/>
          <c:order val="0"/>
          <c:tx>
            <c:v>Tea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elete val="1"/>
          </c:dLbls>
          <c:trendline>
            <c:spPr>
              <a:ln w="15875">
                <a:solidFill>
                  <a:schemeClr val="tx1"/>
                </a:solidFill>
              </a:ln>
            </c:spPr>
            <c:trendlineType val="linear"/>
            <c:backward val="100"/>
            <c:dispRSqr val="1"/>
            <c:dispEq val="1"/>
            <c:trendlineLbl>
              <c:layout>
                <c:manualLayout>
                  <c:x val="-0.50940280143300332"/>
                  <c:y val="0.43551804024496937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400" baseline="0"/>
                      <a:t>y = 17703x + 2E+06</a:t>
                    </a:r>
                    <a:br>
                      <a:rPr lang="en-US" sz="1400" baseline="0"/>
                    </a:br>
                    <a:r>
                      <a:rPr lang="en-US" sz="1400" baseline="0"/>
                      <a:t>R² = 0.9963</a:t>
                    </a:r>
                    <a:endParaRPr lang="en-US" sz="1400"/>
                  </a:p>
                </c:rich>
              </c:tx>
              <c:numFmt formatCode="General" sourceLinked="0"/>
            </c:trendlineLbl>
          </c:trendline>
          <c:xVal>
            <c:numRef>
              <c:f>Sheet2!$B$5:$B$9</c:f>
              <c:numCache>
                <c:formatCode>General</c:formatCode>
                <c:ptCount val="5"/>
                <c:pt idx="0">
                  <c:v>0</c:v>
                </c:pt>
                <c:pt idx="1">
                  <c:v>33.33</c:v>
                </c:pt>
                <c:pt idx="2">
                  <c:v>42.8</c:v>
                </c:pt>
                <c:pt idx="3">
                  <c:v>50</c:v>
                </c:pt>
                <c:pt idx="4">
                  <c:v>100</c:v>
                </c:pt>
              </c:numCache>
            </c:numRef>
          </c:xVal>
          <c:yVal>
            <c:numRef>
              <c:f>Sheet2!$C$5:$C$9</c:f>
              <c:numCache>
                <c:formatCode>General</c:formatCode>
                <c:ptCount val="5"/>
                <c:pt idx="0">
                  <c:v>1750599</c:v>
                </c:pt>
                <c:pt idx="1">
                  <c:v>2283373</c:v>
                </c:pt>
                <c:pt idx="2">
                  <c:v>2531393</c:v>
                </c:pt>
                <c:pt idx="3">
                  <c:v>2679943</c:v>
                </c:pt>
                <c:pt idx="4">
                  <c:v>3505603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BC-40EE-8CF6-304E3951D2B1}"/>
            </c:ext>
          </c:extLst>
        </c:ser>
        <c:ser>
          <c:idx val="1"/>
          <c:order val="1"/>
          <c:tx>
            <c:v>Coffee</c:v>
          </c:tx>
          <c:spPr>
            <a:ln w="28575">
              <a:noFill/>
            </a:ln>
          </c:spPr>
          <c:marker>
            <c:symbol val="square"/>
            <c:size val="4"/>
            <c:spPr>
              <a:solidFill>
                <a:sysClr val="windowText" lastClr="000000"/>
              </a:solidFill>
              <a:ln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marker>
          <c:dLbls>
            <c:delete val="1"/>
          </c:dLbls>
          <c:xVal>
            <c:numRef>
              <c:f>Sheet2!$B$12:$B$16</c:f>
              <c:numCache>
                <c:formatCode>General</c:formatCode>
                <c:ptCount val="5"/>
                <c:pt idx="0">
                  <c:v>0</c:v>
                </c:pt>
                <c:pt idx="1">
                  <c:v>33.33</c:v>
                </c:pt>
                <c:pt idx="2">
                  <c:v>42.8</c:v>
                </c:pt>
                <c:pt idx="3">
                  <c:v>50</c:v>
                </c:pt>
                <c:pt idx="4">
                  <c:v>100</c:v>
                </c:pt>
              </c:numCache>
            </c:numRef>
          </c:xVal>
          <c:yVal>
            <c:numRef>
              <c:f>Sheet2!$C$12:$C$16</c:f>
              <c:numCache>
                <c:formatCode>General</c:formatCode>
                <c:ptCount val="5"/>
                <c:pt idx="0">
                  <c:v>956990</c:v>
                </c:pt>
                <c:pt idx="1">
                  <c:v>1575221</c:v>
                </c:pt>
                <c:pt idx="2">
                  <c:v>1702422</c:v>
                </c:pt>
                <c:pt idx="3">
                  <c:v>1850561</c:v>
                </c:pt>
                <c:pt idx="4">
                  <c:v>2804510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BC-40EE-8CF6-304E3951D2B1}"/>
            </c:ext>
          </c:extLst>
        </c:ser>
        <c:ser>
          <c:idx val="2"/>
          <c:order val="2"/>
          <c:tx>
            <c:v>Cocoa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ysClr val="windowText" lastClr="000000"/>
              </a:solidFill>
              <a:ln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marker>
          <c:dLbls>
            <c:delete val="1"/>
          </c:dLbls>
          <c:xVal>
            <c:numRef>
              <c:f>Sheet2!$B$19:$B$23</c:f>
              <c:numCache>
                <c:formatCode>General</c:formatCode>
                <c:ptCount val="5"/>
                <c:pt idx="0">
                  <c:v>0</c:v>
                </c:pt>
                <c:pt idx="1">
                  <c:v>33.33</c:v>
                </c:pt>
                <c:pt idx="2">
                  <c:v>42.8</c:v>
                </c:pt>
                <c:pt idx="3">
                  <c:v>50</c:v>
                </c:pt>
                <c:pt idx="4">
                  <c:v>100</c:v>
                </c:pt>
              </c:numCache>
            </c:numRef>
          </c:xVal>
          <c:yVal>
            <c:numRef>
              <c:f>Sheet2!$C$19:$C$23</c:f>
              <c:numCache>
                <c:formatCode>General</c:formatCode>
                <c:ptCount val="5"/>
                <c:pt idx="0">
                  <c:v>730437</c:v>
                </c:pt>
                <c:pt idx="1">
                  <c:v>1439585</c:v>
                </c:pt>
                <c:pt idx="2">
                  <c:v>1604471</c:v>
                </c:pt>
                <c:pt idx="3">
                  <c:v>1747117</c:v>
                </c:pt>
                <c:pt idx="4">
                  <c:v>2602658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0BC-40EE-8CF6-304E3951D2B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22210944"/>
        <c:axId val="122303232"/>
      </c:scatterChart>
      <c:valAx>
        <c:axId val="122210944"/>
        <c:scaling>
          <c:orientation val="minMax"/>
          <c:min val="-120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Added caffeine conc. (µg/mL)</a:t>
                </a:r>
              </a:p>
            </c:rich>
          </c:tx>
          <c:layout>
            <c:manualLayout>
              <c:xMode val="edge"/>
              <c:yMode val="edge"/>
              <c:x val="0.30943884019132506"/>
              <c:y val="0.930793770778652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303232"/>
        <c:crosses val="autoZero"/>
        <c:crossBetween val="midCat"/>
      </c:valAx>
      <c:valAx>
        <c:axId val="122303232"/>
        <c:scaling>
          <c:orientation val="minMax"/>
          <c:max val="6000000"/>
          <c:min val="-6000000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600">
                    <a:latin typeface="Times New Roman" pitchFamily="18" charset="0"/>
                    <a:cs typeface="Times New Roman" pitchFamily="18" charset="0"/>
                  </a:rPr>
                  <a:t>Area</a:t>
                </a:r>
              </a:p>
            </c:rich>
          </c:tx>
          <c:layout>
            <c:manualLayout>
              <c:xMode val="edge"/>
              <c:yMode val="edge"/>
              <c:x val="3.5591520507135285E-4"/>
              <c:y val="0.373803074615673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210944"/>
        <c:crosses val="autoZero"/>
        <c:crossBetween val="midCat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1.078487603727101E-2"/>
          <c:y val="3.1556255468066494E-2"/>
          <c:w val="0.436833908350372"/>
          <c:h val="0.10906036745406826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084902430675"/>
          <c:y val="2.4002043992288575E-2"/>
          <c:w val="0.86348200387994978"/>
          <c:h val="0.8294622906649943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spPr>
              <a:ln w="15875"/>
            </c:spPr>
            <c:trendlineType val="linear"/>
            <c:dispRSqr val="1"/>
            <c:dispEq val="1"/>
            <c:trendlineLbl>
              <c:layout>
                <c:manualLayout>
                  <c:x val="9.6556156567385601E-2"/>
                  <c:y val="0.3328127346913494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Sheet3!$I$6:$I$12</c:f>
              <c:numCache>
                <c:formatCode>General</c:formatCode>
                <c:ptCount val="7"/>
                <c:pt idx="0">
                  <c:v>1.2119341887743054</c:v>
                </c:pt>
                <c:pt idx="1">
                  <c:v>0.89959999999999996</c:v>
                </c:pt>
                <c:pt idx="2">
                  <c:v>0.52614095404742212</c:v>
                </c:pt>
                <c:pt idx="3">
                  <c:v>0.32279999999999998</c:v>
                </c:pt>
                <c:pt idx="4">
                  <c:v>0.12970823398572734</c:v>
                </c:pt>
                <c:pt idx="5">
                  <c:v>4.6944857965824399E-2</c:v>
                </c:pt>
                <c:pt idx="6">
                  <c:v>6.8943434874490644E-3</c:v>
                </c:pt>
              </c:numCache>
            </c:numRef>
          </c:xVal>
          <c:yVal>
            <c:numRef>
              <c:f>Sheet3!$J$6:$J$12</c:f>
              <c:numCache>
                <c:formatCode>General</c:formatCode>
                <c:ptCount val="7"/>
                <c:pt idx="0">
                  <c:v>1.0099445196958461</c:v>
                </c:pt>
                <c:pt idx="1">
                  <c:v>0.75539999999999996</c:v>
                </c:pt>
                <c:pt idx="2">
                  <c:v>0.45183663677304864</c:v>
                </c:pt>
                <c:pt idx="3">
                  <c:v>0.27129999999999999</c:v>
                </c:pt>
                <c:pt idx="4">
                  <c:v>0.14329610182142791</c:v>
                </c:pt>
                <c:pt idx="5">
                  <c:v>3.3493959644605199E-2</c:v>
                </c:pt>
                <c:pt idx="6">
                  <c:v>1.794794949259583E-2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BD-4AFF-B0AD-F555ABD82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68480"/>
        <c:axId val="104470400"/>
      </c:scatterChart>
      <c:valAx>
        <c:axId val="104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Conc</a:t>
                </a:r>
                <a:r>
                  <a:rPr lang="en-US" sz="1400" baseline="-25000">
                    <a:latin typeface="Times New Roman" pitchFamily="18" charset="0"/>
                    <a:cs typeface="Times New Roman" pitchFamily="18" charset="0"/>
                  </a:rPr>
                  <a:t>Myr</a:t>
                </a: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 / Conc</a:t>
                </a:r>
                <a:r>
                  <a:rPr lang="en-US" sz="1400" baseline="-25000">
                    <a:latin typeface="Times New Roman" pitchFamily="18" charset="0"/>
                    <a:cs typeface="Times New Roman" pitchFamily="18" charset="0"/>
                  </a:rPr>
                  <a:t>Hex</a:t>
                </a:r>
              </a:p>
            </c:rich>
          </c:tx>
          <c:layout>
            <c:manualLayout>
              <c:xMode val="edge"/>
              <c:yMode val="edge"/>
              <c:x val="0.53972584731256423"/>
              <c:y val="0.924877089478859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4470400"/>
        <c:crosses val="autoZero"/>
        <c:crossBetween val="midCat"/>
      </c:valAx>
      <c:valAx>
        <c:axId val="104470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 b="1" i="0" baseline="0">
                    <a:effectLst/>
                    <a:latin typeface="Times New Roman" pitchFamily="18" charset="0"/>
                    <a:cs typeface="Times New Roman" pitchFamily="18" charset="0"/>
                  </a:rPr>
                  <a:t>Area</a:t>
                </a:r>
                <a:r>
                  <a:rPr lang="en-US" sz="1400" b="1" i="0" baseline="-25000">
                    <a:effectLst/>
                    <a:latin typeface="Times New Roman" pitchFamily="18" charset="0"/>
                    <a:cs typeface="Times New Roman" pitchFamily="18" charset="0"/>
                  </a:rPr>
                  <a:t>Myr</a:t>
                </a:r>
                <a:r>
                  <a:rPr lang="en-US" sz="1400" b="1" i="0" baseline="0">
                    <a:effectLst/>
                    <a:latin typeface="Times New Roman" pitchFamily="18" charset="0"/>
                    <a:cs typeface="Times New Roman" pitchFamily="18" charset="0"/>
                  </a:rPr>
                  <a:t> / Area </a:t>
                </a:r>
                <a:r>
                  <a:rPr lang="en-US" sz="1400" b="1" i="0" baseline="-25000">
                    <a:effectLst/>
                    <a:latin typeface="Times New Roman" pitchFamily="18" charset="0"/>
                    <a:cs typeface="Times New Roman" pitchFamily="18" charset="0"/>
                  </a:rPr>
                  <a:t>Hex</a:t>
                </a:r>
                <a:endParaRPr lang="ar-YE" sz="1400" baseline="-250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15094883051123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4468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974844998795"/>
          <c:y val="2.4002043992288575E-2"/>
          <c:w val="0.86460222801439246"/>
          <c:h val="0.82987542486392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5.3226344973776027E-2"/>
                  <c:y val="0.37324476033416176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>
                      <a:latin typeface="Times New Roman" pitchFamily="18" charset="0"/>
                      <a:cs typeface="Times New Roman" pitchFamily="18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5875"/>
            </c:spPr>
            <c:trendlineType val="linear"/>
            <c:dispRSqr val="0"/>
            <c:dispEq val="0"/>
          </c:trendline>
          <c:xVal>
            <c:numRef>
              <c:f>Sheet3!$I$26:$I$32</c:f>
              <c:numCache>
                <c:formatCode>General</c:formatCode>
                <c:ptCount val="7"/>
                <c:pt idx="0">
                  <c:v>1.2848618436589783</c:v>
                </c:pt>
                <c:pt idx="1">
                  <c:v>0.92549999999999999</c:v>
                </c:pt>
                <c:pt idx="2">
                  <c:v>0.55780127543522684</c:v>
                </c:pt>
                <c:pt idx="3">
                  <c:v>0.35345732525078799</c:v>
                </c:pt>
                <c:pt idx="4">
                  <c:v>0.13751337506634845</c:v>
                </c:pt>
                <c:pt idx="5">
                  <c:v>4.976974601011986E-2</c:v>
                </c:pt>
                <c:pt idx="6">
                  <c:v>7.3092078482090853E-3</c:v>
                </c:pt>
              </c:numCache>
            </c:numRef>
          </c:xVal>
          <c:yVal>
            <c:numRef>
              <c:f>Sheet3!$J$26:$J$32</c:f>
              <c:numCache>
                <c:formatCode>General</c:formatCode>
                <c:ptCount val="7"/>
                <c:pt idx="0">
                  <c:v>1.259353170380308</c:v>
                </c:pt>
                <c:pt idx="1">
                  <c:v>0.91890000000000005</c:v>
                </c:pt>
                <c:pt idx="2">
                  <c:v>0.58063466718825063</c:v>
                </c:pt>
                <c:pt idx="3">
                  <c:v>0.35074759026903701</c:v>
                </c:pt>
                <c:pt idx="4">
                  <c:v>0.17486051334982436</c:v>
                </c:pt>
                <c:pt idx="5">
                  <c:v>6.7771431267525079E-2</c:v>
                </c:pt>
                <c:pt idx="6">
                  <c:v>3.2792962343332725E-2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A4-4027-B917-18F26677B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483840"/>
        <c:axId val="104502400"/>
      </c:scatterChart>
      <c:valAx>
        <c:axId val="10448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 b="1" i="0" baseline="0">
                    <a:effectLst/>
                    <a:latin typeface="Times New Roman" pitchFamily="18" charset="0"/>
                    <a:cs typeface="Times New Roman" pitchFamily="18" charset="0"/>
                  </a:rPr>
                  <a:t>Conc</a:t>
                </a:r>
                <a:r>
                  <a:rPr lang="en-US" sz="1400" b="1" i="0" baseline="-25000">
                    <a:effectLst/>
                    <a:latin typeface="Times New Roman" pitchFamily="18" charset="0"/>
                    <a:cs typeface="Times New Roman" pitchFamily="18" charset="0"/>
                  </a:rPr>
                  <a:t>Lim</a:t>
                </a:r>
                <a:r>
                  <a:rPr lang="en-US" sz="1400" b="1" i="0" baseline="0">
                    <a:effectLst/>
                    <a:latin typeface="Times New Roman" pitchFamily="18" charset="0"/>
                    <a:cs typeface="Times New Roman" pitchFamily="18" charset="0"/>
                  </a:rPr>
                  <a:t> / Conc</a:t>
                </a:r>
                <a:r>
                  <a:rPr lang="en-US" sz="1400" b="1" i="0" baseline="-25000">
                    <a:effectLst/>
                    <a:latin typeface="Times New Roman" pitchFamily="18" charset="0"/>
                    <a:cs typeface="Times New Roman" pitchFamily="18" charset="0"/>
                  </a:rPr>
                  <a:t>Hex</a:t>
                </a:r>
                <a:endParaRPr lang="ar-YE" sz="1400" baseline="-250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5382995583091108"/>
              <c:y val="0.924877089478859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4502400"/>
        <c:crosses val="autoZero"/>
        <c:crossBetween val="midCat"/>
      </c:valAx>
      <c:valAx>
        <c:axId val="1045024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 b="1" i="0" baseline="0">
                    <a:effectLst/>
                    <a:latin typeface="Times New Roman" pitchFamily="18" charset="0"/>
                    <a:cs typeface="Times New Roman" pitchFamily="18" charset="0"/>
                  </a:rPr>
                  <a:t>Area</a:t>
                </a:r>
                <a:r>
                  <a:rPr lang="en-US" sz="1400" b="1" i="0" baseline="-25000">
                    <a:effectLst/>
                    <a:latin typeface="Times New Roman" pitchFamily="18" charset="0"/>
                    <a:cs typeface="Times New Roman" pitchFamily="18" charset="0"/>
                  </a:rPr>
                  <a:t>Lim</a:t>
                </a:r>
                <a:r>
                  <a:rPr lang="en-US" sz="1400" b="1" i="0" baseline="0">
                    <a:effectLst/>
                    <a:latin typeface="Times New Roman" pitchFamily="18" charset="0"/>
                    <a:cs typeface="Times New Roman" pitchFamily="18" charset="0"/>
                  </a:rPr>
                  <a:t> / Area</a:t>
                </a:r>
                <a:r>
                  <a:rPr lang="en-US" sz="1400" b="1" i="0" baseline="-25000">
                    <a:effectLst/>
                    <a:latin typeface="Times New Roman" pitchFamily="18" charset="0"/>
                    <a:cs typeface="Times New Roman" pitchFamily="18" charset="0"/>
                  </a:rPr>
                  <a:t>Hex</a:t>
                </a:r>
                <a:endParaRPr lang="ar-YE" sz="1400" baseline="-250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923026657066096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04483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83396770975582"/>
          <c:y val="1.7523809523809525E-2"/>
          <c:w val="0.81580071863710768"/>
          <c:h val="0.81333150429367063"/>
        </c:manualLayout>
      </c:layout>
      <c:scatterChart>
        <c:scatterStyle val="lineMarker"/>
        <c:varyColors val="0"/>
        <c:ser>
          <c:idx val="3"/>
          <c:order val="0"/>
          <c:tx>
            <c:v>Aqueous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marker>
          <c:dLbls>
            <c:delete val="1"/>
          </c:dLbls>
          <c:trendline>
            <c:spPr>
              <a:ln w="15875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055116173208976"/>
                  <c:y val="-7.0110748351578005E-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</c:trendlineLbl>
          </c:trendline>
          <c:xVal>
            <c:numRef>
              <c:f>Sheet4!$A$5:$A$11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</c:numCache>
            </c:numRef>
          </c:xVal>
          <c:yVal>
            <c:numRef>
              <c:f>Sheet4!$B$5:$B$11</c:f>
              <c:numCache>
                <c:formatCode>General</c:formatCode>
                <c:ptCount val="7"/>
                <c:pt idx="0">
                  <c:v>0</c:v>
                </c:pt>
                <c:pt idx="1">
                  <c:v>63404</c:v>
                </c:pt>
                <c:pt idx="2">
                  <c:v>201008</c:v>
                </c:pt>
                <c:pt idx="3">
                  <c:v>304370</c:v>
                </c:pt>
                <c:pt idx="4">
                  <c:v>1127356</c:v>
                </c:pt>
                <c:pt idx="5">
                  <c:v>2104190</c:v>
                </c:pt>
                <c:pt idx="6">
                  <c:v>4085944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1A0-B5C8-65C19B41534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22210944"/>
        <c:axId val="122303232"/>
      </c:scatterChart>
      <c:valAx>
        <c:axId val="12221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Caffeine conc. (µg/mL)</a:t>
                </a:r>
              </a:p>
            </c:rich>
          </c:tx>
          <c:layout>
            <c:manualLayout>
              <c:xMode val="edge"/>
              <c:yMode val="edge"/>
              <c:x val="0.40772939680180631"/>
              <c:y val="0.927238095238095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303232"/>
        <c:crosses val="autoZero"/>
        <c:crossBetween val="midCat"/>
      </c:valAx>
      <c:valAx>
        <c:axId val="122303232"/>
        <c:scaling>
          <c:orientation val="minMax"/>
          <c:max val="6000000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Area</a:t>
                </a:r>
              </a:p>
            </c:rich>
          </c:tx>
          <c:layout>
            <c:manualLayout>
              <c:xMode val="edge"/>
              <c:yMode val="edge"/>
              <c:x val="3.5591520507135291E-4"/>
              <c:y val="0.350945931758530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210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7394310950983"/>
          <c:y val="1.7523809523809525E-2"/>
          <c:w val="0.81826074323735365"/>
          <c:h val="0.81333150429367063"/>
        </c:manualLayout>
      </c:layout>
      <c:scatterChart>
        <c:scatterStyle val="smoothMarker"/>
        <c:varyColors val="0"/>
        <c:ser>
          <c:idx val="3"/>
          <c:order val="0"/>
          <c:tx>
            <c:v>Aqueous</c:v>
          </c:tx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marker>
          <c:dLbls>
            <c:delete val="1"/>
          </c:dLbls>
          <c:trendline>
            <c:spPr>
              <a:ln w="15875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35158051737997698"/>
                  <c:y val="0.1095005807200929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/>
                  </a:pPr>
                  <a:endParaRPr lang="en-US"/>
                </a:p>
              </c:txPr>
            </c:trendlineLbl>
          </c:trendline>
          <c:xVal>
            <c:numRef>
              <c:f>Sheet4!$A$5:$A$13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  <c:pt idx="7">
                  <c:v>250</c:v>
                </c:pt>
                <c:pt idx="8">
                  <c:v>300</c:v>
                </c:pt>
              </c:numCache>
            </c:numRef>
          </c:xVal>
          <c:yVal>
            <c:numRef>
              <c:f>Sheet4!$B$5:$B$13</c:f>
              <c:numCache>
                <c:formatCode>General</c:formatCode>
                <c:ptCount val="9"/>
                <c:pt idx="0">
                  <c:v>0</c:v>
                </c:pt>
                <c:pt idx="1">
                  <c:v>63404</c:v>
                </c:pt>
                <c:pt idx="2">
                  <c:v>201008</c:v>
                </c:pt>
                <c:pt idx="3">
                  <c:v>304370</c:v>
                </c:pt>
                <c:pt idx="4">
                  <c:v>1127356</c:v>
                </c:pt>
                <c:pt idx="5">
                  <c:v>2104190</c:v>
                </c:pt>
                <c:pt idx="6">
                  <c:v>4085944</c:v>
                </c:pt>
                <c:pt idx="7">
                  <c:v>4717944</c:v>
                </c:pt>
                <c:pt idx="8">
                  <c:v>5168741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804-4B5E-9EB2-234597A0DEE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22210944"/>
        <c:axId val="122303232"/>
      </c:scatterChart>
      <c:valAx>
        <c:axId val="12221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Caffeine conc. (µg/mL)</a:t>
                </a:r>
              </a:p>
            </c:rich>
          </c:tx>
          <c:layout>
            <c:manualLayout>
              <c:xMode val="edge"/>
              <c:yMode val="edge"/>
              <c:x val="0.40772939680180631"/>
              <c:y val="0.927238095238095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303232"/>
        <c:crosses val="autoZero"/>
        <c:crossBetween val="midCat"/>
      </c:valAx>
      <c:valAx>
        <c:axId val="122303232"/>
        <c:scaling>
          <c:orientation val="minMax"/>
          <c:max val="6000000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4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400">
                    <a:latin typeface="Times New Roman" pitchFamily="18" charset="0"/>
                    <a:cs typeface="Times New Roman" pitchFamily="18" charset="0"/>
                  </a:rPr>
                  <a:t>Area</a:t>
                </a:r>
              </a:p>
            </c:rich>
          </c:tx>
          <c:layout>
            <c:manualLayout>
              <c:xMode val="edge"/>
              <c:yMode val="edge"/>
              <c:x val="3.5591520507135291E-4"/>
              <c:y val="0.350945931758530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22210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4838145231846"/>
          <c:y val="2.5428331875182269E-2"/>
          <c:w val="0.78384951881014864"/>
          <c:h val="0.81294765237678623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0579768153980752"/>
                  <c:y val="0.414386482939632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Sheet5!$A$5:$A$11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</c:numCache>
            </c:numRef>
          </c:xVal>
          <c:yVal>
            <c:numRef>
              <c:f>Sheet5!$B$5:$B$11</c:f>
              <c:numCache>
                <c:formatCode>General</c:formatCode>
                <c:ptCount val="7"/>
                <c:pt idx="0">
                  <c:v>0</c:v>
                </c:pt>
                <c:pt idx="1">
                  <c:v>63404</c:v>
                </c:pt>
                <c:pt idx="2">
                  <c:v>201008</c:v>
                </c:pt>
                <c:pt idx="3">
                  <c:v>304370</c:v>
                </c:pt>
                <c:pt idx="4">
                  <c:v>1127356</c:v>
                </c:pt>
                <c:pt idx="5">
                  <c:v>2104190</c:v>
                </c:pt>
                <c:pt idx="6">
                  <c:v>4085944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D1-42EF-9CCE-F26B02C46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81920"/>
        <c:axId val="291180960"/>
      </c:scatterChart>
      <c:valAx>
        <c:axId val="29118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Conc.</a:t>
                </a:r>
              </a:p>
            </c:rich>
          </c:tx>
          <c:layout>
            <c:manualLayout>
              <c:xMode val="edge"/>
              <c:yMode val="edge"/>
              <c:x val="0.53266535433070861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180960"/>
        <c:crosses val="autoZero"/>
        <c:crossBetween val="midCat"/>
      </c:valAx>
      <c:valAx>
        <c:axId val="291180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/>
                    </a:solidFill>
                  </a:rPr>
                  <a:t>Area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6472586759988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181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2</xdr:row>
      <xdr:rowOff>0</xdr:rowOff>
    </xdr:from>
    <xdr:to>
      <xdr:col>12</xdr:col>
      <xdr:colOff>390525</xdr:colOff>
      <xdr:row>18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5</xdr:row>
      <xdr:rowOff>19050</xdr:rowOff>
    </xdr:from>
    <xdr:to>
      <xdr:col>10</xdr:col>
      <xdr:colOff>771526</xdr:colOff>
      <xdr:row>22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61A8A4-6A1A-4EB6-BFFB-4858EF5A4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57149</xdr:colOff>
      <xdr:row>5</xdr:row>
      <xdr:rowOff>28575</xdr:rowOff>
    </xdr:from>
    <xdr:to>
      <xdr:col>20</xdr:col>
      <xdr:colOff>247650</xdr:colOff>
      <xdr:row>23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83D737-5BDC-4375-8E64-352FA8555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1</xdr:row>
      <xdr:rowOff>180975</xdr:rowOff>
    </xdr:from>
    <xdr:to>
      <xdr:col>19</xdr:col>
      <xdr:colOff>600074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7D0550-1031-48EB-9CFD-167D86E9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22</xdr:row>
      <xdr:rowOff>9525</xdr:rowOff>
    </xdr:from>
    <xdr:to>
      <xdr:col>20</xdr:col>
      <xdr:colOff>9525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541D02-7335-4BB2-9C12-2A0F73A1D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219075</xdr:colOff>
      <xdr:row>13</xdr:row>
      <xdr:rowOff>0</xdr:rowOff>
    </xdr:from>
    <xdr:to>
      <xdr:col>4</xdr:col>
      <xdr:colOff>400050</xdr:colOff>
      <xdr:row>21</xdr:row>
      <xdr:rowOff>130000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6E6D70-E355-7C0C-7F2D-640B1556C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2676525"/>
          <a:ext cx="3028950" cy="17302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16</xdr:row>
      <xdr:rowOff>76200</xdr:rowOff>
    </xdr:from>
    <xdr:to>
      <xdr:col>10</xdr:col>
      <xdr:colOff>371476</xdr:colOff>
      <xdr:row>30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0BA37F-140B-489F-A95F-7C98779FD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</xdr:colOff>
      <xdr:row>2</xdr:row>
      <xdr:rowOff>0</xdr:rowOff>
    </xdr:from>
    <xdr:to>
      <xdr:col>10</xdr:col>
      <xdr:colOff>361951</xdr:colOff>
      <xdr:row>15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56EEB9-4958-48F1-8A53-4FB3555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9525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CB4B1F-3FFF-1B84-E2DF-76DB65EC2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838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5C49BE-81F0-AC31-4DE6-9E433029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C351C4-ED15-F87E-3DC9-E8908E53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838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6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E2B033-F94A-0E8B-E3D2-3DE8EB5D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23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790575</xdr:colOff>
      <xdr:row>16</xdr:row>
      <xdr:rowOff>90487</xdr:rowOff>
    </xdr:from>
    <xdr:to>
      <xdr:col>7</xdr:col>
      <xdr:colOff>542925</xdr:colOff>
      <xdr:row>30</xdr:row>
      <xdr:rowOff>33337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7FEA33E-F8BC-4F59-B8DA-B1F638B9D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>
      <selection activeCell="A3" sqref="A3"/>
    </sheetView>
  </sheetViews>
  <sheetFormatPr defaultRowHeight="15" x14ac:dyDescent="0.25"/>
  <cols>
    <col min="1" max="1" width="15.140625" customWidth="1"/>
    <col min="2" max="2" width="18.140625" customWidth="1"/>
    <col min="6" max="6" width="9.85546875" customWidth="1"/>
    <col min="7" max="7" width="9.140625" customWidth="1"/>
    <col min="8" max="8" width="13.28515625" customWidth="1"/>
    <col min="9" max="9" width="12.28515625" customWidth="1"/>
    <col min="11" max="11" width="13" customWidth="1"/>
    <col min="12" max="12" width="10.42578125" customWidth="1"/>
    <col min="13" max="13" width="11.85546875" customWidth="1"/>
  </cols>
  <sheetData>
    <row r="1" spans="1:15" ht="18.75" x14ac:dyDescent="0.3">
      <c r="A1" s="10" t="s">
        <v>13</v>
      </c>
      <c r="B1" s="11"/>
      <c r="C1" s="11"/>
      <c r="D1" s="11"/>
      <c r="E1" s="11"/>
      <c r="F1" s="4"/>
      <c r="G1" s="6"/>
      <c r="N1" s="4"/>
      <c r="O1" s="4"/>
    </row>
    <row r="2" spans="1:15" ht="15.75" x14ac:dyDescent="0.25">
      <c r="A2" s="12" t="s">
        <v>12</v>
      </c>
      <c r="B2" s="11"/>
      <c r="C2" s="11"/>
      <c r="D2" s="11"/>
      <c r="E2" s="11"/>
      <c r="F2" s="4"/>
      <c r="G2" s="4"/>
      <c r="N2" s="4"/>
      <c r="O2" s="4"/>
    </row>
    <row r="3" spans="1:15" ht="15.75" x14ac:dyDescent="0.25">
      <c r="A3" s="17"/>
      <c r="B3" s="17"/>
      <c r="C3" s="13"/>
      <c r="D3" s="11"/>
      <c r="E3" s="11"/>
      <c r="F3" s="4"/>
      <c r="G3" s="4"/>
      <c r="N3" s="4"/>
      <c r="O3" s="4"/>
    </row>
    <row r="4" spans="1:15" ht="15.75" x14ac:dyDescent="0.25">
      <c r="A4" s="14" t="s">
        <v>7</v>
      </c>
      <c r="B4" s="14" t="s">
        <v>11</v>
      </c>
      <c r="C4" s="15"/>
      <c r="D4" s="11"/>
      <c r="E4" s="11"/>
      <c r="F4" s="4"/>
      <c r="G4" s="4"/>
      <c r="N4" s="4"/>
      <c r="O4" s="4"/>
    </row>
    <row r="5" spans="1:15" ht="15.75" x14ac:dyDescent="0.25">
      <c r="A5" s="16">
        <v>0</v>
      </c>
      <c r="B5" s="16">
        <v>0</v>
      </c>
      <c r="C5" s="15"/>
      <c r="D5" s="11"/>
      <c r="E5" s="11"/>
      <c r="F5" s="4"/>
      <c r="G5" s="4"/>
      <c r="N5" s="4"/>
      <c r="O5" s="4"/>
    </row>
    <row r="6" spans="1:15" ht="15.75" x14ac:dyDescent="0.25">
      <c r="A6" s="16">
        <v>1</v>
      </c>
      <c r="B6" s="16">
        <v>63404</v>
      </c>
      <c r="C6" s="15"/>
      <c r="D6" s="11"/>
      <c r="E6" s="11"/>
      <c r="F6" s="4"/>
      <c r="G6" s="4"/>
      <c r="N6" s="4"/>
      <c r="O6" s="4"/>
    </row>
    <row r="7" spans="1:15" ht="15.75" x14ac:dyDescent="0.25">
      <c r="A7" s="16">
        <v>5</v>
      </c>
      <c r="B7" s="16">
        <v>201008</v>
      </c>
      <c r="C7" s="15"/>
      <c r="D7" s="11"/>
      <c r="E7" s="11"/>
      <c r="F7" s="4"/>
      <c r="G7" s="4"/>
      <c r="N7" s="4"/>
      <c r="O7" s="4"/>
    </row>
    <row r="8" spans="1:15" ht="15.75" x14ac:dyDescent="0.25">
      <c r="A8" s="16">
        <v>10</v>
      </c>
      <c r="B8" s="16">
        <v>304370</v>
      </c>
      <c r="C8" s="11"/>
      <c r="D8" s="11"/>
      <c r="E8" s="11"/>
      <c r="F8" s="4"/>
      <c r="G8" s="4"/>
      <c r="N8" s="4"/>
      <c r="O8" s="4"/>
    </row>
    <row r="9" spans="1:15" ht="15.75" x14ac:dyDescent="0.25">
      <c r="A9" s="16">
        <v>50</v>
      </c>
      <c r="B9" s="16">
        <v>1127356</v>
      </c>
      <c r="C9" s="11"/>
      <c r="D9" s="11"/>
      <c r="E9" s="11"/>
      <c r="F9" s="4"/>
      <c r="G9" s="4"/>
      <c r="N9" s="4"/>
      <c r="O9" s="4"/>
    </row>
    <row r="10" spans="1:15" ht="15.75" x14ac:dyDescent="0.25">
      <c r="A10" s="16">
        <v>100</v>
      </c>
      <c r="B10" s="16">
        <v>2104190</v>
      </c>
      <c r="C10" s="13"/>
      <c r="D10" s="11"/>
      <c r="E10" s="11"/>
      <c r="F10" s="4"/>
      <c r="G10" s="4"/>
      <c r="N10" s="4"/>
      <c r="O10" s="4"/>
    </row>
    <row r="11" spans="1:15" ht="15.75" x14ac:dyDescent="0.25">
      <c r="A11" s="16">
        <v>200</v>
      </c>
      <c r="B11" s="16">
        <v>4085944</v>
      </c>
      <c r="C11" s="15"/>
      <c r="D11" s="11"/>
      <c r="E11" s="11"/>
      <c r="F11" s="4"/>
      <c r="G11" s="4"/>
      <c r="N11" s="4"/>
      <c r="O11" s="4"/>
    </row>
    <row r="12" spans="1:15" ht="15.75" x14ac:dyDescent="0.25">
      <c r="A12" s="16"/>
      <c r="B12" s="16"/>
      <c r="C12" s="15"/>
      <c r="D12" s="11"/>
      <c r="E12" s="11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5.75" x14ac:dyDescent="0.25">
      <c r="A13" s="16" t="s">
        <v>15</v>
      </c>
      <c r="B13" s="16">
        <v>1547534</v>
      </c>
      <c r="C13" s="5"/>
      <c r="D13" s="9"/>
      <c r="E13" s="9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.75" x14ac:dyDescent="0.25">
      <c r="A14" s="17"/>
      <c r="B14" s="17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.75" x14ac:dyDescent="0.25">
      <c r="A15" s="11" t="s">
        <v>70</v>
      </c>
      <c r="B15" s="11">
        <f>(B13-71591)/20178</f>
        <v>73.146149271483793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.75" x14ac:dyDescent="0.25">
      <c r="A17" s="5"/>
      <c r="B17" s="5"/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15.75" x14ac:dyDescent="0.25">
      <c r="A18" s="5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5.75" x14ac:dyDescent="0.25">
      <c r="A19" s="5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5.75" x14ac:dyDescent="0.25">
      <c r="A20" s="5"/>
      <c r="B20" s="5"/>
      <c r="C20" s="5"/>
      <c r="N20" s="4"/>
      <c r="O20" s="4"/>
    </row>
    <row r="21" spans="1:15" ht="15.75" x14ac:dyDescent="0.25">
      <c r="B21" s="5"/>
      <c r="C21" s="5"/>
      <c r="N21" s="4"/>
      <c r="O21" s="4"/>
    </row>
    <row r="22" spans="1:15" ht="15.75" x14ac:dyDescent="0.25">
      <c r="A22" s="6"/>
      <c r="B22" s="4"/>
      <c r="C22" s="4"/>
      <c r="D22" s="4"/>
      <c r="E22" s="4"/>
      <c r="F22" s="4"/>
      <c r="G22" s="9"/>
      <c r="H22" s="9"/>
      <c r="I22" s="4"/>
      <c r="J22" s="4"/>
      <c r="K22" s="4"/>
      <c r="L22" s="4"/>
      <c r="M22" s="4"/>
      <c r="N22" s="4"/>
      <c r="O22" s="4"/>
    </row>
    <row r="23" spans="1:15" ht="15.75" x14ac:dyDescent="0.25">
      <c r="A23" s="6"/>
      <c r="B23" s="4"/>
      <c r="C23" s="4"/>
      <c r="D23" s="4"/>
      <c r="E23" s="4"/>
      <c r="F23" s="4"/>
      <c r="G23" s="9"/>
      <c r="H23" s="9"/>
      <c r="I23" s="4"/>
      <c r="J23" s="4"/>
      <c r="K23" s="4"/>
      <c r="L23" s="4"/>
      <c r="M23" s="4"/>
    </row>
    <row r="24" spans="1:15" ht="15.75" x14ac:dyDescent="0.25">
      <c r="A24" s="6"/>
      <c r="B24" s="4"/>
      <c r="C24" s="4"/>
      <c r="D24" s="4"/>
      <c r="E24" s="4"/>
      <c r="F24" s="4"/>
      <c r="G24" s="9"/>
      <c r="H24" s="9"/>
      <c r="I24" s="4"/>
      <c r="J24" s="4"/>
      <c r="K24" s="4"/>
      <c r="L24" s="4"/>
      <c r="M24" s="4"/>
    </row>
    <row r="25" spans="1:15" x14ac:dyDescent="0.25">
      <c r="D25" s="3"/>
      <c r="E25" s="1"/>
      <c r="F25" s="1"/>
      <c r="G25" s="2"/>
      <c r="H25" s="2"/>
      <c r="I25" s="1"/>
    </row>
    <row r="26" spans="1:15" x14ac:dyDescent="0.25">
      <c r="D26" s="3"/>
      <c r="E26" s="1"/>
      <c r="F26" s="1"/>
      <c r="G26" s="2"/>
      <c r="H26" s="2"/>
      <c r="I26" s="1"/>
    </row>
    <row r="27" spans="1:15" x14ac:dyDescent="0.25">
      <c r="D27" s="3"/>
      <c r="E27" s="1"/>
      <c r="F27" s="1"/>
      <c r="G27" s="2"/>
      <c r="H27" s="2"/>
      <c r="I27" s="1"/>
    </row>
    <row r="31" spans="1:15" ht="15.75" x14ac:dyDescent="0.25">
      <c r="H31" s="6"/>
      <c r="I31" s="4"/>
      <c r="J31" s="4"/>
      <c r="K31" s="4"/>
      <c r="L31" s="4"/>
      <c r="M31" s="4"/>
    </row>
    <row r="32" spans="1:15" ht="15.75" x14ac:dyDescent="0.25">
      <c r="H32" s="4"/>
      <c r="I32" s="4"/>
      <c r="J32" s="4"/>
      <c r="K32" s="7"/>
      <c r="L32" s="9"/>
      <c r="M32" s="4"/>
    </row>
    <row r="33" spans="10:13" ht="15.75" x14ac:dyDescent="0.25">
      <c r="J33" s="4"/>
      <c r="K33" s="4"/>
      <c r="L33" s="4"/>
      <c r="M33" s="4"/>
    </row>
    <row r="34" spans="10:13" ht="15.75" x14ac:dyDescent="0.25">
      <c r="J34" s="4"/>
      <c r="K34" s="9"/>
      <c r="L34" s="8"/>
      <c r="M34" s="5"/>
    </row>
    <row r="35" spans="10:13" ht="15.75" x14ac:dyDescent="0.25">
      <c r="J35" s="4"/>
      <c r="K35" s="9"/>
      <c r="L35" s="8"/>
      <c r="M35" s="5"/>
    </row>
    <row r="36" spans="10:13" ht="15.75" x14ac:dyDescent="0.25">
      <c r="J36" s="4"/>
      <c r="K36" s="9"/>
      <c r="L36" s="8"/>
      <c r="M36" s="5"/>
    </row>
    <row r="37" spans="10:13" ht="15.75" x14ac:dyDescent="0.25">
      <c r="J37" s="4"/>
      <c r="K37" s="9"/>
      <c r="L37" s="8"/>
      <c r="M37" s="5"/>
    </row>
    <row r="38" spans="10:13" ht="15.75" x14ac:dyDescent="0.25">
      <c r="J38" s="4"/>
      <c r="K38" s="9"/>
      <c r="L38" s="8"/>
      <c r="M38" s="5"/>
    </row>
    <row r="39" spans="10:13" ht="15.75" x14ac:dyDescent="0.25">
      <c r="J39" s="4"/>
      <c r="K39" s="4"/>
      <c r="L39" s="4"/>
      <c r="M39" s="4"/>
    </row>
    <row r="40" spans="10:13" ht="15.75" x14ac:dyDescent="0.25">
      <c r="J40" s="4"/>
      <c r="K40" s="4"/>
      <c r="L40" s="4"/>
      <c r="M40" s="4"/>
    </row>
    <row r="41" spans="10:13" ht="15.75" x14ac:dyDescent="0.25">
      <c r="J41" s="4"/>
      <c r="K41" s="5"/>
      <c r="L41" s="5"/>
      <c r="M41" s="4"/>
    </row>
    <row r="42" spans="10:13" ht="15.75" x14ac:dyDescent="0.25">
      <c r="K42" s="5"/>
      <c r="L42" s="5"/>
    </row>
    <row r="43" spans="10:13" ht="15.75" x14ac:dyDescent="0.25">
      <c r="K43" s="5"/>
      <c r="L43" s="5"/>
    </row>
    <row r="44" spans="10:13" ht="15.75" x14ac:dyDescent="0.25">
      <c r="K44" s="5"/>
      <c r="L44" s="5"/>
    </row>
    <row r="45" spans="10:13" ht="15.75" x14ac:dyDescent="0.25">
      <c r="K45" s="5"/>
      <c r="L45" s="5"/>
    </row>
    <row r="46" spans="10:13" ht="15.75" x14ac:dyDescent="0.25">
      <c r="K46" s="5"/>
      <c r="L46" s="5"/>
    </row>
    <row r="47" spans="10:13" ht="15.75" x14ac:dyDescent="0.25">
      <c r="K47" s="5"/>
      <c r="L47" s="5"/>
    </row>
    <row r="48" spans="10:13" ht="15.75" x14ac:dyDescent="0.25">
      <c r="K48" s="5"/>
      <c r="L48" s="5"/>
    </row>
    <row r="49" spans="11:12" ht="15.75" x14ac:dyDescent="0.25">
      <c r="K49" s="5"/>
      <c r="L49" s="5"/>
    </row>
    <row r="53" spans="11:12" ht="15.75" x14ac:dyDescent="0.25">
      <c r="K53" s="5"/>
      <c r="L53" s="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>
      <selection activeCell="A2" sqref="A2"/>
    </sheetView>
  </sheetViews>
  <sheetFormatPr defaultRowHeight="15" x14ac:dyDescent="0.25"/>
  <cols>
    <col min="1" max="1" width="15.140625" customWidth="1"/>
    <col min="2" max="2" width="18.140625" customWidth="1"/>
    <col min="3" max="3" width="13.28515625" customWidth="1"/>
    <col min="6" max="6" width="9.85546875" customWidth="1"/>
    <col min="8" max="8" width="13.28515625" customWidth="1"/>
    <col min="9" max="9" width="12.28515625" customWidth="1"/>
    <col min="11" max="11" width="13" customWidth="1"/>
    <col min="12" max="12" width="10.42578125" customWidth="1"/>
    <col min="13" max="13" width="11.85546875" customWidth="1"/>
  </cols>
  <sheetData>
    <row r="1" spans="1:15" ht="18.75" x14ac:dyDescent="0.3">
      <c r="A1" s="10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4"/>
      <c r="O1" s="4"/>
    </row>
    <row r="2" spans="1:15" ht="15.7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4"/>
      <c r="O2" s="4"/>
    </row>
    <row r="3" spans="1:15" ht="15.75" x14ac:dyDescent="0.25">
      <c r="A3" s="11" t="s">
        <v>1</v>
      </c>
      <c r="B3" s="11"/>
      <c r="C3" s="11"/>
      <c r="D3" s="11"/>
      <c r="E3" s="11"/>
      <c r="F3" s="11"/>
      <c r="G3" s="12"/>
      <c r="H3" s="17"/>
      <c r="I3" s="17"/>
      <c r="J3" s="17"/>
      <c r="K3" s="17"/>
      <c r="L3" s="17"/>
      <c r="M3" s="17"/>
      <c r="N3" s="4"/>
      <c r="O3" s="4"/>
    </row>
    <row r="4" spans="1:15" ht="15.75" x14ac:dyDescent="0.25">
      <c r="A4" s="11" t="s">
        <v>4</v>
      </c>
      <c r="B4" s="11" t="s">
        <v>5</v>
      </c>
      <c r="C4" s="11" t="s">
        <v>0</v>
      </c>
      <c r="D4" s="11"/>
      <c r="E4" s="11"/>
      <c r="F4" s="11"/>
      <c r="G4" s="11"/>
      <c r="H4" s="17"/>
      <c r="I4" s="17"/>
      <c r="J4" s="17"/>
      <c r="K4" s="17"/>
      <c r="L4" s="17"/>
      <c r="M4" s="17"/>
      <c r="N4" s="4"/>
      <c r="O4" s="4"/>
    </row>
    <row r="5" spans="1:15" ht="15.75" x14ac:dyDescent="0.25">
      <c r="A5" s="15">
        <v>0</v>
      </c>
      <c r="B5" s="15">
        <v>0</v>
      </c>
      <c r="C5" s="13">
        <v>1750599</v>
      </c>
      <c r="D5" s="11"/>
      <c r="E5" s="11"/>
      <c r="F5" s="11"/>
      <c r="G5" s="11"/>
      <c r="H5" s="17"/>
      <c r="I5" s="17"/>
      <c r="J5" s="17"/>
      <c r="K5" s="17"/>
      <c r="L5" s="17"/>
      <c r="M5" s="17"/>
      <c r="N5" s="4"/>
      <c r="O5" s="4"/>
    </row>
    <row r="6" spans="1:15" ht="15.75" x14ac:dyDescent="0.25">
      <c r="A6" s="15">
        <v>1</v>
      </c>
      <c r="B6" s="15">
        <v>33.33</v>
      </c>
      <c r="C6" s="15">
        <v>2283373</v>
      </c>
      <c r="D6" s="11"/>
      <c r="E6" s="11"/>
      <c r="F6" s="11"/>
      <c r="G6" s="11"/>
      <c r="H6" s="17"/>
      <c r="I6" s="17"/>
      <c r="J6" s="17"/>
      <c r="K6" s="17"/>
      <c r="L6" s="17"/>
      <c r="M6" s="17"/>
      <c r="N6" s="4"/>
      <c r="O6" s="4"/>
    </row>
    <row r="7" spans="1:15" ht="15.75" x14ac:dyDescent="0.25">
      <c r="A7" s="15">
        <v>1.5</v>
      </c>
      <c r="B7" s="15">
        <v>42.8</v>
      </c>
      <c r="C7" s="15">
        <v>2531393</v>
      </c>
      <c r="D7" s="11"/>
      <c r="E7" s="11"/>
      <c r="F7" s="11"/>
      <c r="G7" s="11"/>
      <c r="H7" s="17"/>
      <c r="I7" s="17"/>
      <c r="J7" s="17"/>
      <c r="K7" s="17"/>
      <c r="L7" s="17"/>
      <c r="M7" s="17"/>
      <c r="N7" s="4"/>
      <c r="O7" s="4"/>
    </row>
    <row r="8" spans="1:15" ht="15.75" x14ac:dyDescent="0.25">
      <c r="A8" s="15">
        <v>2</v>
      </c>
      <c r="B8" s="15">
        <v>50</v>
      </c>
      <c r="C8" s="15">
        <v>2679943</v>
      </c>
      <c r="D8" s="11"/>
      <c r="E8" s="11"/>
      <c r="F8" s="11"/>
      <c r="G8" s="11"/>
      <c r="H8" s="17"/>
      <c r="I8" s="17"/>
      <c r="J8" s="17"/>
      <c r="K8" s="17"/>
      <c r="L8" s="17"/>
      <c r="M8" s="17"/>
      <c r="N8" s="4"/>
      <c r="O8" s="4"/>
    </row>
    <row r="9" spans="1:15" ht="15.75" x14ac:dyDescent="0.25">
      <c r="A9" s="17"/>
      <c r="B9" s="15">
        <v>100</v>
      </c>
      <c r="C9" s="15">
        <v>3505603</v>
      </c>
      <c r="D9" s="11"/>
      <c r="E9" s="11"/>
      <c r="F9" s="11"/>
      <c r="G9" s="11"/>
      <c r="H9" s="17"/>
      <c r="I9" s="17"/>
      <c r="J9" s="17"/>
      <c r="K9" s="17"/>
      <c r="L9" s="17"/>
      <c r="M9" s="17"/>
      <c r="N9" s="4"/>
      <c r="O9" s="4"/>
    </row>
    <row r="10" spans="1:15" ht="15.75" x14ac:dyDescent="0.25">
      <c r="A10" s="11" t="s">
        <v>2</v>
      </c>
      <c r="B10" s="11"/>
      <c r="C10" s="11"/>
      <c r="D10" s="11"/>
      <c r="E10" s="11"/>
      <c r="F10" s="11"/>
      <c r="G10" s="11"/>
      <c r="H10" s="17"/>
      <c r="I10" s="17"/>
      <c r="J10" s="17"/>
      <c r="K10" s="17"/>
      <c r="L10" s="17"/>
      <c r="M10" s="17"/>
      <c r="N10" s="4"/>
      <c r="O10" s="4"/>
    </row>
    <row r="11" spans="1:15" ht="15.75" x14ac:dyDescent="0.25">
      <c r="A11" s="11" t="s">
        <v>4</v>
      </c>
      <c r="B11" s="11" t="s">
        <v>5</v>
      </c>
      <c r="C11" s="11" t="s">
        <v>0</v>
      </c>
      <c r="D11" s="11"/>
      <c r="E11" s="11"/>
      <c r="F11" s="11"/>
      <c r="G11" s="11"/>
      <c r="H11" s="17"/>
      <c r="I11" s="17"/>
      <c r="J11" s="17"/>
      <c r="K11" s="17"/>
      <c r="L11" s="17"/>
      <c r="M11" s="17"/>
      <c r="N11" s="4"/>
      <c r="O11" s="4"/>
    </row>
    <row r="12" spans="1:15" ht="15.75" x14ac:dyDescent="0.25">
      <c r="A12" s="15">
        <v>0</v>
      </c>
      <c r="B12" s="15">
        <v>0</v>
      </c>
      <c r="C12" s="13">
        <v>956990</v>
      </c>
      <c r="D12" s="11"/>
      <c r="E12" s="11"/>
      <c r="F12" s="11"/>
      <c r="G12" s="11"/>
      <c r="H12" s="17"/>
      <c r="I12" s="17"/>
      <c r="J12" s="17"/>
      <c r="K12" s="17"/>
      <c r="L12" s="17"/>
      <c r="M12" s="17"/>
      <c r="N12" s="4"/>
      <c r="O12" s="4"/>
    </row>
    <row r="13" spans="1:15" ht="15.75" x14ac:dyDescent="0.25">
      <c r="A13" s="15">
        <v>1</v>
      </c>
      <c r="B13" s="15">
        <v>33.33</v>
      </c>
      <c r="C13" s="15">
        <v>1575221</v>
      </c>
      <c r="D13" s="11"/>
      <c r="E13" s="11"/>
      <c r="F13" s="11"/>
      <c r="G13" s="11"/>
      <c r="H13" s="17"/>
      <c r="I13" s="17"/>
      <c r="J13" s="17"/>
      <c r="K13" s="17"/>
      <c r="L13" s="17"/>
      <c r="M13" s="17"/>
      <c r="N13" s="4"/>
      <c r="O13" s="4"/>
    </row>
    <row r="14" spans="1:15" ht="15.75" x14ac:dyDescent="0.25">
      <c r="A14" s="15">
        <v>1.5</v>
      </c>
      <c r="B14" s="15">
        <v>42.8</v>
      </c>
      <c r="C14" s="15">
        <v>1702422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"/>
      <c r="O14" s="4"/>
    </row>
    <row r="15" spans="1:15" ht="15.75" x14ac:dyDescent="0.25">
      <c r="A15" s="15">
        <v>2</v>
      </c>
      <c r="B15" s="15">
        <v>50</v>
      </c>
      <c r="C15" s="15">
        <v>1850561</v>
      </c>
      <c r="D15" s="18"/>
      <c r="E15" s="18"/>
      <c r="F15" s="11"/>
      <c r="G15" s="11"/>
      <c r="H15" s="11"/>
      <c r="I15" s="11"/>
      <c r="J15" s="11"/>
      <c r="K15" s="11"/>
      <c r="L15" s="11"/>
      <c r="M15" s="11"/>
      <c r="N15" s="4"/>
      <c r="O15" s="4"/>
    </row>
    <row r="16" spans="1:15" ht="15.75" x14ac:dyDescent="0.25">
      <c r="A16" s="17"/>
      <c r="B16" s="15">
        <v>100</v>
      </c>
      <c r="C16" s="15">
        <v>2804510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4"/>
      <c r="O16" s="4"/>
    </row>
    <row r="17" spans="1:15" ht="15.75" x14ac:dyDescent="0.25">
      <c r="A17" s="11" t="s">
        <v>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4"/>
      <c r="O17" s="4"/>
    </row>
    <row r="18" spans="1:15" ht="15.75" x14ac:dyDescent="0.25">
      <c r="A18" s="11" t="s">
        <v>4</v>
      </c>
      <c r="B18" s="11" t="s">
        <v>5</v>
      </c>
      <c r="C18" s="11" t="s">
        <v>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4"/>
      <c r="O18" s="4"/>
    </row>
    <row r="19" spans="1:15" ht="15.75" x14ac:dyDescent="0.25">
      <c r="A19" s="15">
        <v>0</v>
      </c>
      <c r="B19" s="15">
        <v>0</v>
      </c>
      <c r="C19" s="13">
        <v>730437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4"/>
      <c r="O19" s="4"/>
    </row>
    <row r="20" spans="1:15" ht="15.75" x14ac:dyDescent="0.25">
      <c r="A20" s="15">
        <v>1</v>
      </c>
      <c r="B20" s="15">
        <v>33.33</v>
      </c>
      <c r="C20" s="15">
        <v>1439585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4"/>
      <c r="O20" s="4"/>
    </row>
    <row r="21" spans="1:15" ht="15.75" x14ac:dyDescent="0.25">
      <c r="A21" s="15">
        <v>1.5</v>
      </c>
      <c r="B21" s="15">
        <v>42.8</v>
      </c>
      <c r="C21" s="15">
        <v>1604471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4"/>
      <c r="O21" s="4"/>
    </row>
    <row r="22" spans="1:15" ht="15.75" x14ac:dyDescent="0.25">
      <c r="A22" s="15">
        <v>2</v>
      </c>
      <c r="B22" s="15">
        <v>50</v>
      </c>
      <c r="C22" s="15">
        <v>1747117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4"/>
      <c r="O22" s="4"/>
    </row>
    <row r="23" spans="1:15" ht="15.75" x14ac:dyDescent="0.25">
      <c r="A23" s="17"/>
      <c r="B23" s="15">
        <v>100</v>
      </c>
      <c r="C23" s="15">
        <v>2602658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5" ht="15.75" x14ac:dyDescent="0.25">
      <c r="A24" s="12" t="s">
        <v>8</v>
      </c>
      <c r="B24" s="11"/>
      <c r="C24" s="11"/>
      <c r="D24" s="11"/>
      <c r="E24" s="11"/>
      <c r="F24" s="11"/>
      <c r="G24" s="18"/>
      <c r="H24" s="18"/>
      <c r="I24" s="11"/>
      <c r="J24" s="11"/>
      <c r="K24" s="11"/>
      <c r="L24" s="11"/>
      <c r="M24" s="11"/>
    </row>
    <row r="25" spans="1:15" ht="15.75" x14ac:dyDescent="0.25">
      <c r="A25" s="12" t="s">
        <v>9</v>
      </c>
      <c r="B25" s="11"/>
      <c r="C25" s="11"/>
      <c r="D25" s="11"/>
      <c r="E25" s="11"/>
      <c r="F25" s="11"/>
      <c r="G25" s="18"/>
      <c r="H25" s="18"/>
      <c r="I25" s="11"/>
      <c r="J25" s="11"/>
      <c r="K25" s="11"/>
      <c r="L25" s="11"/>
      <c r="M25" s="11"/>
      <c r="O25" t="s">
        <v>16</v>
      </c>
    </row>
    <row r="26" spans="1:15" ht="15.75" x14ac:dyDescent="0.25">
      <c r="A26" s="12" t="s">
        <v>10</v>
      </c>
      <c r="B26" s="11"/>
      <c r="C26" s="11"/>
      <c r="D26" s="11"/>
      <c r="E26" s="11"/>
      <c r="F26" s="11"/>
      <c r="G26" s="18"/>
      <c r="H26" s="18"/>
      <c r="I26" s="11"/>
      <c r="J26" s="11"/>
      <c r="K26" s="11"/>
      <c r="L26" s="11"/>
      <c r="M26" s="11"/>
    </row>
    <row r="27" spans="1:15" ht="15.75" x14ac:dyDescent="0.25">
      <c r="A27" s="17"/>
      <c r="B27" s="17"/>
      <c r="C27" s="17"/>
      <c r="D27" s="15"/>
      <c r="E27" s="15"/>
      <c r="F27" s="15"/>
      <c r="G27" s="13"/>
      <c r="H27" s="13"/>
      <c r="I27" s="15"/>
      <c r="J27" s="17"/>
      <c r="K27" s="17"/>
      <c r="L27" s="17"/>
      <c r="M27" s="17"/>
    </row>
    <row r="28" spans="1:15" ht="15.75" x14ac:dyDescent="0.25">
      <c r="A28" s="19" t="s">
        <v>6</v>
      </c>
      <c r="B28" s="18"/>
      <c r="C28" s="11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5" ht="15.75" x14ac:dyDescent="0.25">
      <c r="A29" s="11"/>
      <c r="B29" s="11" t="s">
        <v>11</v>
      </c>
      <c r="C29" s="11" t="s">
        <v>7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5" ht="15.75" x14ac:dyDescent="0.25">
      <c r="A30" s="18" t="s">
        <v>1</v>
      </c>
      <c r="B30" s="13">
        <v>1750599</v>
      </c>
      <c r="C30" s="15">
        <f>(B30-23281)/17969</f>
        <v>96.12766431075741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5" ht="15.75" x14ac:dyDescent="0.25">
      <c r="A31" s="18"/>
      <c r="B31" s="13"/>
      <c r="C31" s="15"/>
      <c r="D31" s="17"/>
      <c r="E31" s="17"/>
      <c r="F31" s="17"/>
      <c r="G31" s="17"/>
      <c r="H31" s="12"/>
      <c r="I31" s="11"/>
      <c r="J31" s="11"/>
      <c r="K31" s="11"/>
      <c r="L31" s="11"/>
      <c r="M31" s="11"/>
    </row>
    <row r="32" spans="1:15" ht="15.75" x14ac:dyDescent="0.25">
      <c r="A32" s="18" t="s">
        <v>2</v>
      </c>
      <c r="B32" s="13">
        <v>956990</v>
      </c>
      <c r="C32" s="15">
        <f t="shared" ref="C32:C34" si="0">(B32-23281)/17969</f>
        <v>51.962212699649399</v>
      </c>
      <c r="D32" s="17"/>
      <c r="E32" s="17"/>
      <c r="F32" s="17"/>
      <c r="G32" s="17"/>
      <c r="H32" s="11"/>
      <c r="I32" s="11"/>
      <c r="J32" s="11"/>
      <c r="K32" s="17"/>
      <c r="L32" s="17"/>
      <c r="M32" s="17"/>
    </row>
    <row r="33" spans="1:13" ht="15.75" x14ac:dyDescent="0.25">
      <c r="A33" s="18"/>
      <c r="B33" s="13"/>
      <c r="C33" s="15"/>
      <c r="D33" s="17"/>
      <c r="E33" s="17"/>
      <c r="F33" s="17"/>
      <c r="G33" s="17"/>
      <c r="H33" s="11"/>
      <c r="I33" s="11"/>
      <c r="J33" s="11"/>
      <c r="K33" s="17"/>
      <c r="L33" s="17"/>
      <c r="M33" s="17"/>
    </row>
    <row r="34" spans="1:13" ht="15.75" x14ac:dyDescent="0.25">
      <c r="A34" s="18" t="s">
        <v>3</v>
      </c>
      <c r="B34" s="13">
        <v>730437</v>
      </c>
      <c r="C34" s="15">
        <f t="shared" si="0"/>
        <v>39.354221158662142</v>
      </c>
      <c r="D34" s="17"/>
      <c r="E34" s="17"/>
      <c r="F34" s="17"/>
      <c r="G34" s="17"/>
      <c r="H34" s="11"/>
      <c r="I34" s="11"/>
      <c r="J34" s="11"/>
      <c r="K34" s="17"/>
      <c r="L34" s="17"/>
      <c r="M34" s="17"/>
    </row>
    <row r="35" spans="1:13" ht="15.75" x14ac:dyDescent="0.25">
      <c r="H35" s="4"/>
      <c r="I35" s="4"/>
      <c r="J35" s="4"/>
    </row>
    <row r="36" spans="1:13" ht="15.75" x14ac:dyDescent="0.25">
      <c r="H36" s="4"/>
      <c r="I36" s="4"/>
      <c r="J36" s="4"/>
    </row>
    <row r="37" spans="1:13" ht="15.75" x14ac:dyDescent="0.25">
      <c r="H37" s="4"/>
      <c r="I37" s="4"/>
      <c r="J37" s="4"/>
    </row>
    <row r="38" spans="1:13" ht="15.75" x14ac:dyDescent="0.25">
      <c r="H38" s="4"/>
      <c r="I38" s="4"/>
      <c r="J38" s="4"/>
    </row>
    <row r="39" spans="1:13" ht="15.75" x14ac:dyDescent="0.25">
      <c r="H39" s="4"/>
      <c r="I39" s="4"/>
      <c r="J39" s="4"/>
      <c r="K39" s="4"/>
      <c r="L39" s="4"/>
      <c r="M39" s="4"/>
    </row>
    <row r="40" spans="1:13" ht="15.75" x14ac:dyDescent="0.25">
      <c r="H40" s="4"/>
      <c r="I40" s="4"/>
      <c r="J40" s="4"/>
      <c r="K40" s="4"/>
      <c r="L40" s="4"/>
      <c r="M40" s="4"/>
    </row>
    <row r="41" spans="1:13" ht="15.75" x14ac:dyDescent="0.25">
      <c r="H41" s="4"/>
      <c r="I41" s="4"/>
      <c r="J41" s="4"/>
      <c r="K41" s="5"/>
      <c r="L41" s="5"/>
      <c r="M41" s="4"/>
    </row>
    <row r="42" spans="1:13" ht="15.75" x14ac:dyDescent="0.25">
      <c r="K42" s="5"/>
      <c r="L42" s="5"/>
    </row>
    <row r="43" spans="1:13" ht="15.75" x14ac:dyDescent="0.25">
      <c r="K43" s="5"/>
      <c r="L43" s="5"/>
    </row>
    <row r="44" spans="1:13" ht="15.75" x14ac:dyDescent="0.25">
      <c r="K44" s="5"/>
      <c r="L44" s="5"/>
    </row>
    <row r="45" spans="1:13" ht="15.75" x14ac:dyDescent="0.25">
      <c r="K45" s="5"/>
      <c r="L45" s="5"/>
    </row>
    <row r="46" spans="1:13" ht="15.75" x14ac:dyDescent="0.25">
      <c r="K46" s="5"/>
      <c r="L46" s="5"/>
    </row>
    <row r="47" spans="1:13" ht="15.75" x14ac:dyDescent="0.25">
      <c r="K47" s="5"/>
      <c r="L47" s="5"/>
    </row>
    <row r="48" spans="1:13" ht="15.75" x14ac:dyDescent="0.25">
      <c r="K48" s="5"/>
      <c r="L48" s="5"/>
    </row>
    <row r="49" spans="11:12" ht="15.75" x14ac:dyDescent="0.25">
      <c r="K49" s="5"/>
      <c r="L49" s="5"/>
    </row>
    <row r="53" spans="11:12" ht="15.75" x14ac:dyDescent="0.25">
      <c r="K53" s="5"/>
      <c r="L53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workbookViewId="0">
      <selection activeCell="A2" sqref="A2"/>
    </sheetView>
  </sheetViews>
  <sheetFormatPr defaultRowHeight="15.75" x14ac:dyDescent="0.25"/>
  <cols>
    <col min="1" max="2" width="9.140625" style="17"/>
    <col min="3" max="3" width="11.5703125" style="17" customWidth="1"/>
    <col min="4" max="4" width="12.85546875" style="17" customWidth="1"/>
    <col min="5" max="5" width="9.140625" style="17"/>
    <col min="6" max="6" width="14.28515625" style="17" customWidth="1"/>
    <col min="7" max="7" width="13.85546875" style="17" customWidth="1"/>
    <col min="8" max="8" width="9.140625" style="17"/>
    <col min="9" max="9" width="23.7109375" style="17" customWidth="1"/>
    <col min="10" max="10" width="18.42578125" style="17" customWidth="1"/>
    <col min="11" max="16384" width="9.140625" style="17"/>
  </cols>
  <sheetData>
    <row r="1" spans="1:10" ht="18.75" x14ac:dyDescent="0.3">
      <c r="A1" s="20" t="s">
        <v>33</v>
      </c>
    </row>
    <row r="3" spans="1:10" ht="18.75" x14ac:dyDescent="0.25">
      <c r="B3" s="21"/>
      <c r="C3" s="21"/>
      <c r="D3" s="40" t="s">
        <v>17</v>
      </c>
      <c r="E3" s="40"/>
      <c r="F3" s="40"/>
    </row>
    <row r="4" spans="1:10" x14ac:dyDescent="0.25">
      <c r="B4" s="21"/>
      <c r="C4" s="21"/>
      <c r="D4" s="21"/>
      <c r="I4" s="22" t="s">
        <v>18</v>
      </c>
      <c r="J4" s="22" t="s">
        <v>19</v>
      </c>
    </row>
    <row r="5" spans="1:10" x14ac:dyDescent="0.25">
      <c r="B5" s="21" t="s">
        <v>20</v>
      </c>
      <c r="C5" s="21" t="s">
        <v>21</v>
      </c>
      <c r="D5" s="21" t="s">
        <v>22</v>
      </c>
      <c r="E5" s="15"/>
      <c r="F5" s="21" t="s">
        <v>23</v>
      </c>
      <c r="G5" s="21" t="s">
        <v>24</v>
      </c>
      <c r="H5" s="15"/>
      <c r="I5" s="25" t="s">
        <v>25</v>
      </c>
      <c r="J5" s="25" t="s">
        <v>26</v>
      </c>
    </row>
    <row r="6" spans="1:10" x14ac:dyDescent="0.25">
      <c r="B6" s="21">
        <v>1</v>
      </c>
      <c r="C6" s="21">
        <v>71138579</v>
      </c>
      <c r="D6" s="21">
        <v>71846018</v>
      </c>
      <c r="E6" s="15"/>
      <c r="F6" s="21">
        <v>1.5878749999999999</v>
      </c>
      <c r="G6" s="21">
        <v>1.9244000000000001</v>
      </c>
      <c r="H6" s="15"/>
      <c r="I6" s="23">
        <f>G6/F6</f>
        <v>1.2119341887743054</v>
      </c>
      <c r="J6" s="23">
        <f>D6/C6</f>
        <v>1.0099445196958461</v>
      </c>
    </row>
    <row r="7" spans="1:10" x14ac:dyDescent="0.25">
      <c r="B7" s="15">
        <v>2</v>
      </c>
      <c r="C7" s="15"/>
      <c r="D7" s="15"/>
      <c r="E7" s="15"/>
      <c r="F7" s="15"/>
      <c r="G7" s="15"/>
      <c r="H7" s="15"/>
      <c r="I7" s="23">
        <v>0.89959999999999996</v>
      </c>
      <c r="J7" s="23">
        <v>0.75539999999999996</v>
      </c>
    </row>
    <row r="8" spans="1:10" x14ac:dyDescent="0.25">
      <c r="B8" s="21">
        <v>3</v>
      </c>
      <c r="C8" s="21">
        <v>83724448</v>
      </c>
      <c r="D8" s="21">
        <v>37829773</v>
      </c>
      <c r="E8" s="15"/>
      <c r="F8" s="21">
        <v>1.8287875</v>
      </c>
      <c r="G8" s="21">
        <v>0.96220000000000006</v>
      </c>
      <c r="H8" s="15"/>
      <c r="I8" s="23">
        <f t="shared" ref="I8" si="0">G8/F8</f>
        <v>0.52614095404742212</v>
      </c>
      <c r="J8" s="23">
        <f t="shared" ref="J8" si="1">D8/C8</f>
        <v>0.45183663677304864</v>
      </c>
    </row>
    <row r="9" spans="1:10" x14ac:dyDescent="0.25">
      <c r="B9" s="21">
        <v>4</v>
      </c>
      <c r="C9" s="15"/>
      <c r="D9" s="15"/>
      <c r="E9" s="15"/>
      <c r="F9" s="15"/>
      <c r="G9" s="15"/>
      <c r="H9" s="15"/>
      <c r="I9" s="23">
        <v>0.32279999999999998</v>
      </c>
      <c r="J9" s="23">
        <v>0.27129999999999999</v>
      </c>
    </row>
    <row r="10" spans="1:10" x14ac:dyDescent="0.25">
      <c r="B10" s="21">
        <v>5</v>
      </c>
      <c r="C10" s="21">
        <v>95708263</v>
      </c>
      <c r="D10" s="21">
        <v>13714621</v>
      </c>
      <c r="E10" s="15"/>
      <c r="F10" s="15">
        <v>2.47272916666667</v>
      </c>
      <c r="G10" s="21">
        <v>0.32073333333333298</v>
      </c>
      <c r="H10" s="15"/>
      <c r="I10" s="23">
        <f>G10/F10</f>
        <v>0.12970823398572734</v>
      </c>
      <c r="J10" s="23">
        <f>D10/C10</f>
        <v>0.14329610182142791</v>
      </c>
    </row>
    <row r="11" spans="1:10" x14ac:dyDescent="0.25">
      <c r="B11" s="21">
        <v>6</v>
      </c>
      <c r="C11" s="21">
        <v>118266220</v>
      </c>
      <c r="D11" s="21">
        <v>3961204</v>
      </c>
      <c r="E11" s="15"/>
      <c r="F11" s="15">
        <v>2.2773763888888898</v>
      </c>
      <c r="G11" s="21">
        <v>0.106911111111111</v>
      </c>
      <c r="H11" s="15"/>
      <c r="I11" s="23">
        <f>G11/F11</f>
        <v>4.6944857965824399E-2</v>
      </c>
      <c r="J11" s="23">
        <f>D11/C11</f>
        <v>3.3493959644605199E-2</v>
      </c>
    </row>
    <row r="12" spans="1:10" x14ac:dyDescent="0.25">
      <c r="B12" s="21">
        <v>7</v>
      </c>
      <c r="C12" s="21">
        <v>127314878</v>
      </c>
      <c r="D12" s="21">
        <v>2285041</v>
      </c>
      <c r="E12" s="15"/>
      <c r="F12" s="15">
        <v>7.7535381944444399</v>
      </c>
      <c r="G12" s="21">
        <v>5.3455555555555603E-2</v>
      </c>
      <c r="H12" s="15"/>
      <c r="I12" s="23">
        <f>G12/F12</f>
        <v>6.8943434874490644E-3</v>
      </c>
      <c r="J12" s="23">
        <f>D12/C12</f>
        <v>1.794794949259583E-2</v>
      </c>
    </row>
    <row r="15" spans="1:10" x14ac:dyDescent="0.25">
      <c r="C15" s="15"/>
      <c r="D15" s="15"/>
    </row>
    <row r="16" spans="1:10" x14ac:dyDescent="0.25">
      <c r="C16" s="24"/>
      <c r="D16" s="24"/>
    </row>
    <row r="17" spans="2:10" x14ac:dyDescent="0.25">
      <c r="C17" s="24"/>
      <c r="D17" s="24"/>
    </row>
    <row r="23" spans="2:10" ht="18.75" x14ac:dyDescent="0.25">
      <c r="D23" s="40" t="s">
        <v>27</v>
      </c>
      <c r="E23" s="40"/>
      <c r="F23" s="40"/>
    </row>
    <row r="24" spans="2:10" x14ac:dyDescent="0.25">
      <c r="B24" s="21"/>
      <c r="C24" s="21"/>
      <c r="D24" s="21"/>
      <c r="I24" s="22" t="s">
        <v>18</v>
      </c>
      <c r="J24" s="22" t="s">
        <v>19</v>
      </c>
    </row>
    <row r="25" spans="2:10" x14ac:dyDescent="0.25">
      <c r="B25" s="21" t="s">
        <v>20</v>
      </c>
      <c r="C25" s="21" t="s">
        <v>28</v>
      </c>
      <c r="D25" s="21" t="s">
        <v>29</v>
      </c>
      <c r="E25" s="15"/>
      <c r="F25" s="21" t="s">
        <v>23</v>
      </c>
      <c r="G25" s="21" t="s">
        <v>30</v>
      </c>
      <c r="H25" s="15"/>
      <c r="I25" s="25" t="s">
        <v>31</v>
      </c>
      <c r="J25" s="25" t="s">
        <v>32</v>
      </c>
    </row>
    <row r="26" spans="2:10" x14ac:dyDescent="0.25">
      <c r="B26" s="21">
        <v>1</v>
      </c>
      <c r="C26" s="21">
        <v>71138579</v>
      </c>
      <c r="D26" s="21">
        <v>89588595</v>
      </c>
      <c r="E26" s="15"/>
      <c r="F26" s="21">
        <v>1.5878749999999999</v>
      </c>
      <c r="G26" s="21">
        <v>2.0402</v>
      </c>
      <c r="H26" s="15"/>
      <c r="I26" s="23">
        <f>G26/F26</f>
        <v>1.2848618436589783</v>
      </c>
      <c r="J26" s="23">
        <f>D26/C26</f>
        <v>1.259353170380308</v>
      </c>
    </row>
    <row r="27" spans="2:10" x14ac:dyDescent="0.25">
      <c r="B27" s="15">
        <v>2</v>
      </c>
      <c r="C27" s="15"/>
      <c r="D27" s="15"/>
      <c r="E27" s="15"/>
      <c r="F27" s="15"/>
      <c r="G27" s="15"/>
      <c r="H27" s="15"/>
      <c r="I27" s="23">
        <v>0.92549999999999999</v>
      </c>
      <c r="J27" s="23">
        <v>0.91890000000000005</v>
      </c>
    </row>
    <row r="28" spans="2:10" x14ac:dyDescent="0.25">
      <c r="B28" s="21">
        <v>3</v>
      </c>
      <c r="C28" s="21">
        <v>83724448</v>
      </c>
      <c r="D28" s="21">
        <v>48613317</v>
      </c>
      <c r="E28" s="15"/>
      <c r="F28" s="21">
        <v>1.8287875</v>
      </c>
      <c r="G28" s="21">
        <v>1.0201</v>
      </c>
      <c r="H28" s="15"/>
      <c r="I28" s="23">
        <f t="shared" ref="I28" si="2">G28/F28</f>
        <v>0.55780127543522684</v>
      </c>
      <c r="J28" s="23">
        <f t="shared" ref="J28" si="3">D28/C28</f>
        <v>0.58063466718825063</v>
      </c>
    </row>
    <row r="29" spans="2:10" x14ac:dyDescent="0.25">
      <c r="B29" s="21">
        <v>4</v>
      </c>
      <c r="C29" s="15"/>
      <c r="D29" s="15"/>
      <c r="E29" s="15"/>
      <c r="F29" s="15"/>
      <c r="G29" s="15"/>
      <c r="H29" s="15"/>
      <c r="I29" s="23">
        <v>0.35345732525078799</v>
      </c>
      <c r="J29" s="23">
        <v>0.35074759026903701</v>
      </c>
    </row>
    <row r="30" spans="2:10" x14ac:dyDescent="0.25">
      <c r="B30" s="21">
        <v>5</v>
      </c>
      <c r="C30" s="21">
        <v>95708263</v>
      </c>
      <c r="D30" s="21">
        <v>16735596</v>
      </c>
      <c r="E30" s="15"/>
      <c r="F30" s="15">
        <v>2.47272916666667</v>
      </c>
      <c r="G30" s="21">
        <v>0.34003333333333302</v>
      </c>
      <c r="H30" s="15"/>
      <c r="I30" s="23">
        <f>G30/F30</f>
        <v>0.13751337506634845</v>
      </c>
      <c r="J30" s="23">
        <f>D30/C30</f>
        <v>0.17486051334982436</v>
      </c>
    </row>
    <row r="31" spans="2:10" x14ac:dyDescent="0.25">
      <c r="B31" s="21">
        <v>6</v>
      </c>
      <c r="C31" s="21">
        <v>118266220</v>
      </c>
      <c r="D31" s="21">
        <v>8015071</v>
      </c>
      <c r="E31" s="15"/>
      <c r="F31" s="15">
        <v>2.2773763888888898</v>
      </c>
      <c r="G31" s="21">
        <v>0.113344444444444</v>
      </c>
      <c r="H31" s="15"/>
      <c r="I31" s="23">
        <f>G31/F31</f>
        <v>4.976974601011986E-2</v>
      </c>
      <c r="J31" s="23">
        <f>D31/C31</f>
        <v>6.7771431267525079E-2</v>
      </c>
    </row>
    <row r="32" spans="2:10" x14ac:dyDescent="0.25">
      <c r="B32" s="21">
        <v>7</v>
      </c>
      <c r="C32" s="21">
        <v>127314878</v>
      </c>
      <c r="D32" s="21">
        <v>4175032</v>
      </c>
      <c r="E32" s="15"/>
      <c r="F32" s="15">
        <v>7.7535381944444399</v>
      </c>
      <c r="G32" s="15">
        <v>5.66722222222222E-2</v>
      </c>
      <c r="H32" s="15"/>
      <c r="I32" s="23">
        <f>G32/F32</f>
        <v>7.3092078482090853E-3</v>
      </c>
      <c r="J32" s="23">
        <f>D32/C32</f>
        <v>3.2792962343332725E-2</v>
      </c>
    </row>
    <row r="35" spans="3:4" x14ac:dyDescent="0.25">
      <c r="C35" s="15"/>
      <c r="D35" s="15"/>
    </row>
    <row r="36" spans="3:4" x14ac:dyDescent="0.25">
      <c r="C36" s="24"/>
      <c r="D36" s="24"/>
    </row>
    <row r="37" spans="3:4" x14ac:dyDescent="0.25">
      <c r="C37" s="24"/>
      <c r="D37" s="24"/>
    </row>
  </sheetData>
  <mergeCells count="2">
    <mergeCell ref="D3:F3"/>
    <mergeCell ref="D23:F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549A-9F15-4E24-9BCE-B756BC0FFCEE}">
  <dimension ref="A1:O53"/>
  <sheetViews>
    <sheetView workbookViewId="0">
      <selection activeCell="A3" sqref="A3"/>
    </sheetView>
  </sheetViews>
  <sheetFormatPr defaultRowHeight="15" x14ac:dyDescent="0.25"/>
  <cols>
    <col min="1" max="1" width="15.140625" customWidth="1"/>
    <col min="2" max="2" width="18.140625" customWidth="1"/>
    <col min="6" max="6" width="9.85546875" customWidth="1"/>
    <col min="8" max="8" width="13.28515625" customWidth="1"/>
    <col min="9" max="9" width="12.28515625" customWidth="1"/>
    <col min="11" max="11" width="13" customWidth="1"/>
    <col min="12" max="12" width="10.42578125" customWidth="1"/>
    <col min="13" max="13" width="11.85546875" customWidth="1"/>
  </cols>
  <sheetData>
    <row r="1" spans="1:15" ht="18.75" x14ac:dyDescent="0.3">
      <c r="A1" s="10" t="s">
        <v>35</v>
      </c>
      <c r="B1" s="11"/>
      <c r="C1" s="11"/>
      <c r="D1" s="11"/>
      <c r="E1" s="11"/>
      <c r="F1" s="4"/>
      <c r="G1" s="6"/>
      <c r="N1" s="4"/>
      <c r="O1" s="4"/>
    </row>
    <row r="2" spans="1:15" ht="18" x14ac:dyDescent="0.25">
      <c r="A2" s="12" t="s">
        <v>34</v>
      </c>
      <c r="B2" s="11"/>
      <c r="C2" s="11"/>
      <c r="D2" s="11"/>
      <c r="E2" s="11"/>
      <c r="F2" s="4"/>
      <c r="G2" s="4"/>
      <c r="N2" s="4"/>
      <c r="O2" s="4"/>
    </row>
    <row r="3" spans="1:15" ht="15.75" x14ac:dyDescent="0.25">
      <c r="A3" s="17"/>
      <c r="B3" s="17"/>
      <c r="C3" s="13"/>
      <c r="D3" s="11"/>
      <c r="E3" s="11"/>
      <c r="F3" s="4"/>
      <c r="G3" s="4"/>
      <c r="N3" s="4"/>
      <c r="O3" s="4"/>
    </row>
    <row r="4" spans="1:15" ht="15.75" x14ac:dyDescent="0.25">
      <c r="A4" s="14" t="s">
        <v>7</v>
      </c>
      <c r="B4" s="14" t="s">
        <v>11</v>
      </c>
      <c r="C4" s="15"/>
      <c r="D4" s="11"/>
      <c r="E4" s="11"/>
      <c r="F4" s="4"/>
      <c r="G4" s="4"/>
      <c r="N4" s="4"/>
      <c r="O4" s="4"/>
    </row>
    <row r="5" spans="1:15" ht="15.75" x14ac:dyDescent="0.25">
      <c r="A5" s="16">
        <v>0</v>
      </c>
      <c r="B5" s="16">
        <v>0</v>
      </c>
      <c r="C5" s="15"/>
      <c r="D5" s="11"/>
      <c r="E5" s="11"/>
      <c r="F5" s="4"/>
      <c r="G5" s="4"/>
      <c r="N5" s="4"/>
      <c r="O5" s="4"/>
    </row>
    <row r="6" spans="1:15" ht="15.75" x14ac:dyDescent="0.25">
      <c r="A6" s="16">
        <v>1</v>
      </c>
      <c r="B6" s="16">
        <v>63404</v>
      </c>
      <c r="C6" s="15"/>
      <c r="D6" s="11"/>
      <c r="E6" s="11"/>
      <c r="F6" s="4"/>
      <c r="G6" s="4"/>
      <c r="N6" s="4"/>
      <c r="O6" s="4"/>
    </row>
    <row r="7" spans="1:15" ht="15.75" x14ac:dyDescent="0.25">
      <c r="A7" s="16">
        <v>5</v>
      </c>
      <c r="B7" s="16">
        <v>201008</v>
      </c>
      <c r="C7" s="15"/>
      <c r="D7" s="11"/>
      <c r="E7" s="11"/>
      <c r="F7" s="4"/>
      <c r="G7" s="4"/>
      <c r="N7" s="4"/>
      <c r="O7" s="4"/>
    </row>
    <row r="8" spans="1:15" ht="15.75" x14ac:dyDescent="0.25">
      <c r="A8" s="16">
        <v>10</v>
      </c>
      <c r="B8" s="16">
        <v>304370</v>
      </c>
      <c r="C8" s="11"/>
      <c r="D8" s="11"/>
      <c r="E8" s="11"/>
      <c r="F8" s="4"/>
      <c r="G8" s="4"/>
      <c r="N8" s="4"/>
      <c r="O8" s="4"/>
    </row>
    <row r="9" spans="1:15" ht="15.75" x14ac:dyDescent="0.25">
      <c r="A9" s="16">
        <v>50</v>
      </c>
      <c r="B9" s="16">
        <v>1127356</v>
      </c>
      <c r="C9" s="11"/>
      <c r="D9" s="11"/>
      <c r="E9" s="11"/>
      <c r="F9" s="4"/>
      <c r="G9" s="4"/>
      <c r="N9" s="4"/>
      <c r="O9" s="4"/>
    </row>
    <row r="10" spans="1:15" ht="15.75" x14ac:dyDescent="0.25">
      <c r="A10" s="16">
        <v>100</v>
      </c>
      <c r="B10" s="16">
        <v>2104190</v>
      </c>
      <c r="C10" s="13"/>
      <c r="D10" s="11"/>
      <c r="E10" s="11"/>
      <c r="F10" s="4"/>
      <c r="G10" s="4"/>
      <c r="N10" s="4"/>
      <c r="O10" s="4"/>
    </row>
    <row r="11" spans="1:15" ht="15.75" x14ac:dyDescent="0.25">
      <c r="A11" s="16">
        <v>200</v>
      </c>
      <c r="B11" s="16">
        <v>4085944</v>
      </c>
      <c r="C11" s="15"/>
      <c r="D11" s="11"/>
      <c r="E11" s="11"/>
      <c r="F11" s="4"/>
      <c r="G11" s="4"/>
      <c r="N11" s="4"/>
      <c r="O11" s="4"/>
    </row>
    <row r="12" spans="1:15" ht="15.75" x14ac:dyDescent="0.25">
      <c r="A12" s="26">
        <v>250</v>
      </c>
      <c r="B12" s="26">
        <v>4717944</v>
      </c>
      <c r="C12" s="15"/>
      <c r="D12" s="11"/>
      <c r="E12" s="11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5.75" x14ac:dyDescent="0.25">
      <c r="A13" s="26">
        <v>300</v>
      </c>
      <c r="B13" s="26">
        <v>5168741</v>
      </c>
      <c r="C13" s="5"/>
      <c r="D13" s="9"/>
      <c r="E13" s="9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5.75" x14ac:dyDescent="0.25">
      <c r="A14" s="11"/>
      <c r="B14" s="11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15.75" x14ac:dyDescent="0.25">
      <c r="A17" s="5"/>
      <c r="B17" s="5"/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15.75" x14ac:dyDescent="0.25">
      <c r="A18" s="5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ht="15.75" x14ac:dyDescent="0.25">
      <c r="A19" s="5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15.75" x14ac:dyDescent="0.25">
      <c r="A20" s="5"/>
      <c r="B20" s="5"/>
      <c r="C20" s="5"/>
      <c r="N20" s="4"/>
      <c r="O20" s="4"/>
    </row>
    <row r="21" spans="1:15" ht="15.75" x14ac:dyDescent="0.25">
      <c r="B21" s="5"/>
      <c r="C21" s="5"/>
      <c r="N21" s="4"/>
      <c r="O21" s="4"/>
    </row>
    <row r="22" spans="1:15" ht="15.75" x14ac:dyDescent="0.25">
      <c r="A22" s="6"/>
      <c r="B22" s="4"/>
      <c r="C22" s="4"/>
      <c r="D22" s="4"/>
      <c r="E22" s="4"/>
      <c r="F22" s="4"/>
      <c r="G22" s="9"/>
      <c r="H22" s="9"/>
      <c r="I22" s="4"/>
      <c r="J22" s="4"/>
      <c r="K22" s="4"/>
      <c r="L22" s="4"/>
      <c r="M22" s="4"/>
      <c r="N22" s="4"/>
      <c r="O22" s="4"/>
    </row>
    <row r="23" spans="1:15" ht="15.75" x14ac:dyDescent="0.25">
      <c r="A23" s="6"/>
      <c r="B23" s="4"/>
      <c r="C23" s="4"/>
      <c r="D23" s="4"/>
      <c r="E23" s="4"/>
      <c r="F23" s="4"/>
      <c r="G23" s="9"/>
      <c r="H23" s="9"/>
      <c r="I23" s="4"/>
      <c r="J23" s="4"/>
      <c r="K23" s="4"/>
      <c r="L23" s="4"/>
      <c r="M23" s="4"/>
    </row>
    <row r="24" spans="1:15" ht="15.75" x14ac:dyDescent="0.25">
      <c r="A24" s="6"/>
      <c r="B24" s="4"/>
      <c r="C24" s="4"/>
      <c r="D24" s="4"/>
      <c r="E24" s="4"/>
      <c r="F24" s="4"/>
      <c r="G24" s="9"/>
      <c r="H24" s="9"/>
      <c r="I24" s="4"/>
      <c r="J24" s="4"/>
      <c r="K24" s="4"/>
      <c r="L24" s="4"/>
      <c r="M24" s="4"/>
    </row>
    <row r="25" spans="1:15" x14ac:dyDescent="0.25">
      <c r="D25" s="3"/>
      <c r="E25" s="1"/>
      <c r="F25" s="1"/>
      <c r="G25" s="2"/>
      <c r="H25" s="2"/>
      <c r="I25" s="1"/>
    </row>
    <row r="26" spans="1:15" x14ac:dyDescent="0.25">
      <c r="D26" s="3"/>
      <c r="E26" s="1"/>
      <c r="F26" s="1"/>
      <c r="G26" s="2"/>
      <c r="H26" s="2"/>
      <c r="I26" s="1"/>
    </row>
    <row r="27" spans="1:15" x14ac:dyDescent="0.25">
      <c r="D27" s="3"/>
      <c r="E27" s="1"/>
      <c r="F27" s="1"/>
      <c r="G27" s="2"/>
      <c r="H27" s="2"/>
      <c r="I27" s="1"/>
    </row>
    <row r="31" spans="1:15" ht="15.75" x14ac:dyDescent="0.25">
      <c r="H31" s="6"/>
      <c r="I31" s="4"/>
      <c r="J31" s="4"/>
      <c r="K31" s="4"/>
      <c r="L31" s="4"/>
      <c r="M31" s="4"/>
    </row>
    <row r="32" spans="1:15" ht="15.75" x14ac:dyDescent="0.25">
      <c r="H32" s="4"/>
      <c r="I32" s="4"/>
      <c r="J32" s="4"/>
      <c r="K32" s="7"/>
      <c r="L32" s="9"/>
      <c r="M32" s="4"/>
    </row>
    <row r="33" spans="10:13" ht="15.75" x14ac:dyDescent="0.25">
      <c r="J33" s="4"/>
      <c r="K33" s="4"/>
      <c r="L33" s="4"/>
      <c r="M33" s="4"/>
    </row>
    <row r="34" spans="10:13" ht="15.75" x14ac:dyDescent="0.25">
      <c r="J34" s="4"/>
      <c r="K34" s="9"/>
      <c r="L34" s="8"/>
      <c r="M34" s="5"/>
    </row>
    <row r="35" spans="10:13" ht="15.75" x14ac:dyDescent="0.25">
      <c r="J35" s="4"/>
      <c r="K35" s="9"/>
      <c r="L35" s="8"/>
      <c r="M35" s="5"/>
    </row>
    <row r="36" spans="10:13" ht="15.75" x14ac:dyDescent="0.25">
      <c r="J36" s="4"/>
      <c r="K36" s="9"/>
      <c r="L36" s="8"/>
      <c r="M36" s="5"/>
    </row>
    <row r="37" spans="10:13" ht="15.75" x14ac:dyDescent="0.25">
      <c r="J37" s="4"/>
      <c r="K37" s="9"/>
      <c r="L37" s="8"/>
      <c r="M37" s="5"/>
    </row>
    <row r="38" spans="10:13" ht="15.75" x14ac:dyDescent="0.25">
      <c r="J38" s="4"/>
      <c r="K38" s="9"/>
      <c r="L38" s="8"/>
      <c r="M38" s="5"/>
    </row>
    <row r="39" spans="10:13" ht="15.75" x14ac:dyDescent="0.25">
      <c r="J39" s="4"/>
      <c r="K39" s="4"/>
      <c r="L39" s="4"/>
      <c r="M39" s="4"/>
    </row>
    <row r="40" spans="10:13" ht="15.75" x14ac:dyDescent="0.25">
      <c r="J40" s="4"/>
      <c r="K40" s="4"/>
      <c r="L40" s="4"/>
      <c r="M40" s="4"/>
    </row>
    <row r="41" spans="10:13" ht="15.75" x14ac:dyDescent="0.25">
      <c r="J41" s="4"/>
      <c r="K41" s="5"/>
      <c r="L41" s="5"/>
      <c r="M41" s="4"/>
    </row>
    <row r="42" spans="10:13" ht="15.75" x14ac:dyDescent="0.25">
      <c r="K42" s="5"/>
      <c r="L42" s="5"/>
    </row>
    <row r="43" spans="10:13" ht="15.75" x14ac:dyDescent="0.25">
      <c r="K43" s="5"/>
      <c r="L43" s="5"/>
    </row>
    <row r="44" spans="10:13" ht="15.75" x14ac:dyDescent="0.25">
      <c r="K44" s="5"/>
      <c r="L44" s="5"/>
    </row>
    <row r="45" spans="10:13" ht="15.75" x14ac:dyDescent="0.25">
      <c r="K45" s="5"/>
      <c r="L45" s="5"/>
    </row>
    <row r="46" spans="10:13" ht="15.75" x14ac:dyDescent="0.25">
      <c r="K46" s="5"/>
      <c r="L46" s="5"/>
    </row>
    <row r="47" spans="10:13" ht="15.75" x14ac:dyDescent="0.25">
      <c r="K47" s="5"/>
      <c r="L47" s="5"/>
    </row>
    <row r="48" spans="10:13" ht="15.75" x14ac:dyDescent="0.25">
      <c r="K48" s="5"/>
      <c r="L48" s="5"/>
    </row>
    <row r="49" spans="11:12" ht="15.75" x14ac:dyDescent="0.25">
      <c r="K49" s="5"/>
      <c r="L49" s="5"/>
    </row>
    <row r="53" spans="11:12" ht="15.75" x14ac:dyDescent="0.25">
      <c r="K53" s="5"/>
      <c r="L53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20AA-1C6E-45A2-A3F0-5BB50E456E7F}">
  <dimension ref="A1:K14"/>
  <sheetViews>
    <sheetView tabSelected="1" workbookViewId="0">
      <selection activeCell="A3" sqref="A3"/>
    </sheetView>
  </sheetViews>
  <sheetFormatPr defaultRowHeight="15.75" x14ac:dyDescent="0.25"/>
  <cols>
    <col min="1" max="1" width="13.42578125" style="17" customWidth="1"/>
    <col min="2" max="2" width="11.42578125" style="17" customWidth="1"/>
    <col min="3" max="5" width="9.140625" style="17"/>
    <col min="6" max="6" width="10.85546875" style="17" customWidth="1"/>
    <col min="7" max="8" width="9.140625" style="17"/>
    <col min="9" max="9" width="11.7109375" style="17" customWidth="1"/>
    <col min="10" max="10" width="13.28515625" style="17" customWidth="1"/>
    <col min="11" max="11" width="15.140625" style="17" customWidth="1"/>
    <col min="12" max="16384" width="9.140625" style="17"/>
  </cols>
  <sheetData>
    <row r="1" spans="1:11" ht="18.75" x14ac:dyDescent="0.3">
      <c r="A1" s="20" t="s">
        <v>36</v>
      </c>
    </row>
    <row r="4" spans="1:11" x14ac:dyDescent="0.25">
      <c r="A4" s="14" t="s">
        <v>7</v>
      </c>
      <c r="B4" s="14" t="s">
        <v>11</v>
      </c>
      <c r="E4" s="27" t="s">
        <v>37</v>
      </c>
      <c r="H4" s="17" t="s">
        <v>38</v>
      </c>
    </row>
    <row r="5" spans="1:11" x14ac:dyDescent="0.25">
      <c r="A5" s="16">
        <v>0</v>
      </c>
      <c r="B5" s="16">
        <v>0</v>
      </c>
      <c r="E5" s="28" t="s">
        <v>41</v>
      </c>
      <c r="H5" s="29"/>
    </row>
    <row r="6" spans="1:11" x14ac:dyDescent="0.25">
      <c r="A6" s="16">
        <v>1</v>
      </c>
      <c r="B6" s="16">
        <v>63404</v>
      </c>
      <c r="E6"/>
      <c r="H6" s="30" t="s">
        <v>39</v>
      </c>
    </row>
    <row r="7" spans="1:11" x14ac:dyDescent="0.25">
      <c r="A7" s="16">
        <v>5</v>
      </c>
      <c r="B7" s="16">
        <v>201008</v>
      </c>
      <c r="E7" s="28" t="s">
        <v>42</v>
      </c>
      <c r="H7" s="29" t="s">
        <v>40</v>
      </c>
    </row>
    <row r="8" spans="1:11" x14ac:dyDescent="0.25">
      <c r="A8" s="16">
        <v>10</v>
      </c>
      <c r="B8" s="16">
        <v>304370</v>
      </c>
      <c r="H8" s="30"/>
    </row>
    <row r="9" spans="1:11" x14ac:dyDescent="0.25">
      <c r="A9" s="16">
        <v>50</v>
      </c>
      <c r="B9" s="16">
        <v>1127356</v>
      </c>
    </row>
    <row r="10" spans="1:11" x14ac:dyDescent="0.25">
      <c r="A10" s="16">
        <v>100</v>
      </c>
      <c r="B10" s="16">
        <v>2104190</v>
      </c>
      <c r="E10"/>
      <c r="H10" s="27"/>
    </row>
    <row r="11" spans="1:11" x14ac:dyDescent="0.25">
      <c r="A11" s="16">
        <v>200</v>
      </c>
      <c r="B11" s="16">
        <v>4085944</v>
      </c>
    </row>
    <row r="12" spans="1:11" x14ac:dyDescent="0.25">
      <c r="E12" s="17" t="s">
        <v>68</v>
      </c>
      <c r="F12" s="15">
        <f>3.3*K13/J14</f>
        <v>3.5629858182431025</v>
      </c>
      <c r="I12" s="36"/>
      <c r="J12" s="36" t="s">
        <v>60</v>
      </c>
      <c r="K12" s="36" t="s">
        <v>48</v>
      </c>
    </row>
    <row r="13" spans="1:11" x14ac:dyDescent="0.25">
      <c r="F13" s="15"/>
      <c r="I13" s="37" t="s">
        <v>54</v>
      </c>
      <c r="J13" s="38">
        <v>71591.188554170774</v>
      </c>
      <c r="K13" s="39">
        <v>21785.996496191357</v>
      </c>
    </row>
    <row r="14" spans="1:11" x14ac:dyDescent="0.25">
      <c r="E14" s="17" t="s">
        <v>69</v>
      </c>
      <c r="F14" s="15">
        <f>10*K13/J14</f>
        <v>10.796926721948797</v>
      </c>
      <c r="I14" s="37" t="s">
        <v>67</v>
      </c>
      <c r="J14" s="39">
        <v>20177.960874647008</v>
      </c>
      <c r="K14" s="38">
        <v>251.26168550185284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CE16-2262-428A-9583-37424A120C66}">
  <dimension ref="A1:I18"/>
  <sheetViews>
    <sheetView workbookViewId="0">
      <selection activeCell="F30" sqref="F30"/>
    </sheetView>
  </sheetViews>
  <sheetFormatPr defaultRowHeight="15" x14ac:dyDescent="0.25"/>
  <cols>
    <col min="1" max="1" width="17.140625" customWidth="1"/>
    <col min="2" max="2" width="14.85546875" customWidth="1"/>
    <col min="3" max="3" width="13.85546875" customWidth="1"/>
    <col min="4" max="4" width="9.28515625" customWidth="1"/>
    <col min="5" max="5" width="9.42578125" customWidth="1"/>
    <col min="6" max="6" width="11.85546875" customWidth="1"/>
    <col min="7" max="7" width="11.42578125" customWidth="1"/>
    <col min="8" max="8" width="13.140625" customWidth="1"/>
    <col min="9" max="9" width="13.5703125" customWidth="1"/>
  </cols>
  <sheetData>
    <row r="1" spans="1:9" x14ac:dyDescent="0.25">
      <c r="A1" t="s">
        <v>43</v>
      </c>
    </row>
    <row r="2" spans="1:9" ht="15.75" thickBot="1" x14ac:dyDescent="0.3"/>
    <row r="3" spans="1:9" x14ac:dyDescent="0.25">
      <c r="A3" s="33" t="s">
        <v>44</v>
      </c>
      <c r="B3" s="33"/>
    </row>
    <row r="4" spans="1:9" x14ac:dyDescent="0.25">
      <c r="A4" t="s">
        <v>45</v>
      </c>
      <c r="B4">
        <v>0.99961257686208449</v>
      </c>
    </row>
    <row r="5" spans="1:9" x14ac:dyDescent="0.25">
      <c r="A5" t="s">
        <v>46</v>
      </c>
      <c r="B5">
        <v>0.99922530382085673</v>
      </c>
    </row>
    <row r="6" spans="1:9" x14ac:dyDescent="0.25">
      <c r="A6" t="s">
        <v>47</v>
      </c>
      <c r="B6">
        <v>0.99907036458502818</v>
      </c>
    </row>
    <row r="7" spans="1:9" x14ac:dyDescent="0.25">
      <c r="A7" t="s">
        <v>48</v>
      </c>
      <c r="B7">
        <v>45981.182663328102</v>
      </c>
    </row>
    <row r="8" spans="1:9" ht="15.75" thickBot="1" x14ac:dyDescent="0.3">
      <c r="A8" s="31" t="s">
        <v>49</v>
      </c>
      <c r="B8" s="31">
        <v>7</v>
      </c>
    </row>
    <row r="10" spans="1:9" ht="15.75" thickBot="1" x14ac:dyDescent="0.3">
      <c r="A10" t="s">
        <v>50</v>
      </c>
    </row>
    <row r="11" spans="1:9" x14ac:dyDescent="0.25">
      <c r="A11" s="32"/>
      <c r="B11" s="32" t="s">
        <v>55</v>
      </c>
      <c r="C11" s="32" t="s">
        <v>56</v>
      </c>
      <c r="D11" s="32" t="s">
        <v>57</v>
      </c>
      <c r="E11" s="32" t="s">
        <v>58</v>
      </c>
      <c r="F11" s="32" t="s">
        <v>59</v>
      </c>
    </row>
    <row r="12" spans="1:9" x14ac:dyDescent="0.25">
      <c r="A12" t="s">
        <v>51</v>
      </c>
      <c r="B12">
        <v>1</v>
      </c>
      <c r="C12">
        <v>13635224361215.838</v>
      </c>
      <c r="D12">
        <v>13635224361215.838</v>
      </c>
      <c r="E12">
        <v>6449.143101014517</v>
      </c>
      <c r="F12">
        <v>5.6731933217114646E-9</v>
      </c>
    </row>
    <row r="13" spans="1:9" x14ac:dyDescent="0.25">
      <c r="A13" t="s">
        <v>52</v>
      </c>
      <c r="B13">
        <v>5</v>
      </c>
      <c r="C13">
        <v>10571345795.591724</v>
      </c>
      <c r="D13">
        <v>2114269159.1183448</v>
      </c>
    </row>
    <row r="14" spans="1:9" ht="15.75" thickBot="1" x14ac:dyDescent="0.3">
      <c r="A14" s="31" t="s">
        <v>53</v>
      </c>
      <c r="B14" s="31">
        <v>6</v>
      </c>
      <c r="C14" s="31">
        <v>13645795707011.43</v>
      </c>
      <c r="D14" s="31"/>
      <c r="E14" s="31"/>
      <c r="F14" s="31"/>
    </row>
    <row r="15" spans="1:9" ht="15.75" thickBot="1" x14ac:dyDescent="0.3"/>
    <row r="16" spans="1:9" x14ac:dyDescent="0.25">
      <c r="A16" s="32"/>
      <c r="B16" s="32" t="s">
        <v>60</v>
      </c>
      <c r="C16" s="32" t="s">
        <v>48</v>
      </c>
      <c r="D16" s="32" t="s">
        <v>61</v>
      </c>
      <c r="E16" s="32" t="s">
        <v>62</v>
      </c>
      <c r="F16" s="32" t="s">
        <v>63</v>
      </c>
      <c r="G16" s="32" t="s">
        <v>64</v>
      </c>
      <c r="H16" s="32" t="s">
        <v>65</v>
      </c>
      <c r="I16" s="32" t="s">
        <v>66</v>
      </c>
    </row>
    <row r="17" spans="1:9" x14ac:dyDescent="0.25">
      <c r="A17" t="s">
        <v>54</v>
      </c>
      <c r="B17">
        <v>71591.188554170774</v>
      </c>
      <c r="C17" s="34">
        <v>21785.996496191357</v>
      </c>
      <c r="D17">
        <v>3.2861103492184256</v>
      </c>
      <c r="E17">
        <v>2.180690536648023E-2</v>
      </c>
      <c r="F17">
        <v>15588.501689824865</v>
      </c>
      <c r="G17">
        <v>127593.87541851669</v>
      </c>
      <c r="H17">
        <v>15588.501689824865</v>
      </c>
      <c r="I17">
        <v>127593.87541851669</v>
      </c>
    </row>
    <row r="18" spans="1:9" ht="15.75" thickBot="1" x14ac:dyDescent="0.3">
      <c r="A18" s="31" t="s">
        <v>67</v>
      </c>
      <c r="B18" s="35">
        <v>20177.960874647008</v>
      </c>
      <c r="C18" s="31">
        <v>251.26168550185284</v>
      </c>
      <c r="D18" s="31">
        <v>80.306557023785516</v>
      </c>
      <c r="E18" s="31">
        <v>5.6731933217114845E-9</v>
      </c>
      <c r="F18" s="31">
        <v>19532.072149904579</v>
      </c>
      <c r="G18" s="31">
        <v>20823.849599389436</v>
      </c>
      <c r="H18" s="31">
        <v>19532.072149904579</v>
      </c>
      <c r="I18" s="31">
        <v>20823.849599389436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2026-02-08T18:30:38Z</dcterms:modified>
</cp:coreProperties>
</file>