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-120" yWindow="-120" windowWidth="20730" windowHeight="11160" tabRatio="987" activeTab="2"/>
  </bookViews>
  <sheets>
    <sheet name="المبيعات" sheetId="25" r:id="rId1"/>
    <sheet name="المخزون" sheetId="26" r:id="rId2"/>
    <sheet name="موازنة الانتاج التام" sheetId="27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7" l="1"/>
  <c r="B7" i="27"/>
  <c r="C9" i="25"/>
  <c r="D9" i="25"/>
  <c r="E9" i="25"/>
  <c r="B9" i="25"/>
  <c r="D7" i="25"/>
  <c r="E7" i="25" s="1"/>
  <c r="D6" i="25"/>
  <c r="E6" i="25"/>
  <c r="D5" i="25"/>
  <c r="E5" i="25" s="1"/>
  <c r="C5" i="25"/>
  <c r="C6" i="25"/>
  <c r="C7" i="25"/>
  <c r="C8" i="25"/>
  <c r="D4" i="25"/>
  <c r="E4" i="25"/>
  <c r="E5" i="27" l="1"/>
  <c r="B4" i="27"/>
  <c r="C4" i="26" l="1"/>
  <c r="B4" i="26"/>
  <c r="C16" i="25"/>
  <c r="D16" i="25"/>
  <c r="E16" i="25"/>
  <c r="B17" i="25"/>
  <c r="B18" i="25"/>
  <c r="B19" i="25"/>
  <c r="B20" i="25"/>
  <c r="B16" i="25"/>
  <c r="C4" i="27"/>
  <c r="C4" i="25"/>
  <c r="B5" i="26" l="1"/>
  <c r="E4" i="26"/>
  <c r="B6" i="26"/>
  <c r="D4" i="26"/>
  <c r="E9" i="26" l="1"/>
  <c r="E5" i="26" l="1"/>
  <c r="E6" i="26"/>
  <c r="E7" i="26"/>
  <c r="E8" i="26"/>
  <c r="B21" i="25"/>
  <c r="D8" i="25"/>
  <c r="D20" i="25" s="1"/>
  <c r="E8" i="25" l="1"/>
  <c r="D8" i="26" s="1"/>
  <c r="B8" i="26"/>
  <c r="C8" i="26"/>
  <c r="C20" i="25"/>
  <c r="E20" i="25"/>
  <c r="B7" i="26" l="1"/>
  <c r="B9" i="26" l="1"/>
  <c r="B5" i="27" s="1"/>
  <c r="C19" i="25"/>
  <c r="C21" i="25"/>
  <c r="C17" i="25"/>
  <c r="C18" i="25"/>
  <c r="D4" i="27"/>
  <c r="B6" i="27" l="1"/>
  <c r="B8" i="27" s="1"/>
  <c r="D17" i="25"/>
  <c r="E4" i="27"/>
  <c r="C7" i="26"/>
  <c r="D6" i="26"/>
  <c r="C6" i="26"/>
  <c r="C5" i="26"/>
  <c r="D18" i="25"/>
  <c r="D19" i="25"/>
  <c r="D7" i="26" l="1"/>
  <c r="D5" i="26"/>
  <c r="D9" i="26" s="1"/>
  <c r="D5" i="27" s="1"/>
  <c r="E7" i="27" s="1"/>
  <c r="C9" i="26"/>
  <c r="E19" i="25"/>
  <c r="D21" i="25"/>
  <c r="E17" i="25"/>
  <c r="E18" i="25"/>
  <c r="C5" i="27" l="1"/>
  <c r="D7" i="27" s="1"/>
  <c r="E6" i="27"/>
  <c r="D6" i="27"/>
  <c r="E21" i="25"/>
  <c r="C6" i="27" l="1"/>
  <c r="C8" i="27" s="1"/>
  <c r="D8" i="27"/>
  <c r="E8" i="27"/>
</calcChain>
</file>

<file path=xl/sharedStrings.xml><?xml version="1.0" encoding="utf-8"?>
<sst xmlns="http://schemas.openxmlformats.org/spreadsheetml/2006/main" count="61" uniqueCount="32">
  <si>
    <t xml:space="preserve">موازنة المبيعات بالوحدات Sales Budget </t>
  </si>
  <si>
    <t>نسبة تطور المبيعات</t>
  </si>
  <si>
    <t xml:space="preserve">البيان </t>
  </si>
  <si>
    <t xml:space="preserve">الربع الاول </t>
  </si>
  <si>
    <t xml:space="preserve">الربع الثاني </t>
  </si>
  <si>
    <t xml:space="preserve">الربع الثالث </t>
  </si>
  <si>
    <t xml:space="preserve">الربع الرابع </t>
  </si>
  <si>
    <t xml:space="preserve">الاجمالي </t>
  </si>
  <si>
    <t xml:space="preserve">موارنة المبيعات بالريال </t>
  </si>
  <si>
    <t xml:space="preserve">السعر بالوحدة </t>
  </si>
  <si>
    <t xml:space="preserve">ريال </t>
  </si>
  <si>
    <t xml:space="preserve">موازنة مخزون الانتاج التام </t>
  </si>
  <si>
    <t>الاجمالي</t>
  </si>
  <si>
    <t>سياسة المخزون</t>
  </si>
  <si>
    <t>من مبيعات الربع التالي</t>
  </si>
  <si>
    <t>المبيعات المتوقعة للربع الاول من العام التالي</t>
  </si>
  <si>
    <t>موازنة برنامج كمية الانتاج</t>
  </si>
  <si>
    <t>البيان</t>
  </si>
  <si>
    <t>الربع الاول</t>
  </si>
  <si>
    <t>الربع الثالث</t>
  </si>
  <si>
    <t>الربع الرابع</t>
  </si>
  <si>
    <t xml:space="preserve">المبيعات </t>
  </si>
  <si>
    <t>يضاف مخزون آخر الفترة</t>
  </si>
  <si>
    <t xml:space="preserve">يطرح مخزون أول الفترة </t>
  </si>
  <si>
    <t>برنامج الانتاج</t>
  </si>
  <si>
    <t>المنطقه الشماليه</t>
  </si>
  <si>
    <t>الوسطى</t>
  </si>
  <si>
    <t>الشرقيه</t>
  </si>
  <si>
    <t>الجنوبيه</t>
  </si>
  <si>
    <t>الغربيه</t>
  </si>
  <si>
    <t>الشماليه</t>
  </si>
  <si>
    <t>مخزون اخر الفتره الربع الرابع من العام السابق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</si>
</sst>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  <charset val="178"/>
      <scheme val="minor"/>
    </font>
    <font>
      <b/>
      <sz val="18"/>
      <name val="Arial"/>
      <family val="2"/>
      <scheme val="minor"/>
    </font>
    <font>
      <sz val="11"/>
      <name val="Arial"/>
      <family val="2"/>
      <scheme val="minor"/>
    </font>
    <font>
      <b/>
      <sz val="16"/>
      <name val="Arial"/>
      <family val="2"/>
      <scheme val="minor"/>
    </font>
    <font>
      <b/>
      <sz val="16"/>
      <color rgb="FFFF0000"/>
      <name val="Arial"/>
      <family val="2"/>
      <scheme val="minor"/>
    </font>
    <font>
      <b/>
      <sz val="16"/>
      <color theme="1"/>
      <name val="Arial"/>
      <family val="2"/>
      <scheme val="minor"/>
    </font>
    <font>
      <sz val="16"/>
      <name val="Arial"/>
      <family val="2"/>
      <scheme val="minor"/>
    </font>
    <font>
      <b/>
      <sz val="16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8"/>
      <color rgb="FFFF0000"/>
      <name val="Arial"/>
      <family val="2"/>
      <scheme val="minor"/>
    </font>
    <font>
      <b/>
      <sz val="16"/>
      <color rgb="FFFF000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4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4" fillId="0" borderId="1" xfId="0" applyFont="1" applyBorder="1"/>
    <xf numFmtId="0" fontId="4" fillId="0" borderId="0" xfId="0" applyFont="1" applyBorder="1"/>
    <xf numFmtId="0" fontId="3" fillId="0" borderId="0" xfId="0" applyFont="1"/>
    <xf numFmtId="3" fontId="3" fillId="0" borderId="1" xfId="0" applyNumberFormat="1" applyFont="1" applyBorder="1"/>
    <xf numFmtId="0" fontId="3" fillId="2" borderId="2" xfId="0" applyFont="1" applyFill="1" applyBorder="1"/>
    <xf numFmtId="0" fontId="3" fillId="2" borderId="3" xfId="0" applyFont="1" applyFill="1" applyBorder="1"/>
    <xf numFmtId="3" fontId="3" fillId="0" borderId="4" xfId="0" applyNumberFormat="1" applyFont="1" applyBorder="1"/>
    <xf numFmtId="3" fontId="3" fillId="0" borderId="5" xfId="0" applyNumberFormat="1" applyFont="1" applyBorder="1"/>
    <xf numFmtId="9" fontId="0" fillId="0" borderId="0" xfId="0" applyNumberFormat="1"/>
    <xf numFmtId="0" fontId="5" fillId="0" borderId="0" xfId="0" applyFont="1" applyBorder="1"/>
    <xf numFmtId="0" fontId="0" fillId="0" borderId="0" xfId="0" applyBorder="1"/>
    <xf numFmtId="1" fontId="3" fillId="0" borderId="1" xfId="0" applyNumberFormat="1" applyFont="1" applyBorder="1"/>
    <xf numFmtId="0" fontId="3" fillId="0" borderId="0" xfId="0" applyFont="1" applyBorder="1"/>
    <xf numFmtId="0" fontId="3" fillId="0" borderId="3" xfId="0" applyFont="1" applyBorder="1"/>
    <xf numFmtId="0" fontId="2" fillId="0" borderId="0" xfId="0" applyFont="1" applyBorder="1"/>
    <xf numFmtId="0" fontId="4" fillId="0" borderId="2" xfId="0" applyFont="1" applyBorder="1"/>
    <xf numFmtId="1" fontId="3" fillId="0" borderId="2" xfId="0" applyNumberFormat="1" applyFont="1" applyBorder="1"/>
    <xf numFmtId="0" fontId="3" fillId="0" borderId="4" xfId="0" applyFont="1" applyBorder="1"/>
    <xf numFmtId="1" fontId="3" fillId="0" borderId="5" xfId="0" applyNumberFormat="1" applyFont="1" applyBorder="1"/>
    <xf numFmtId="0" fontId="6" fillId="0" borderId="0" xfId="0" applyFont="1"/>
    <xf numFmtId="0" fontId="8" fillId="0" borderId="0" xfId="0" applyFont="1"/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/>
    <xf numFmtId="1" fontId="7" fillId="0" borderId="1" xfId="0" applyNumberFormat="1" applyFont="1" applyBorder="1"/>
    <xf numFmtId="0" fontId="7" fillId="0" borderId="0" xfId="0" applyFont="1"/>
    <xf numFmtId="0" fontId="8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0" fontId="11" fillId="0" borderId="0" xfId="0" applyFont="1" applyBorder="1"/>
    <xf numFmtId="0" fontId="10" fillId="0" borderId="0" xfId="0" applyFont="1" applyFill="1" applyBorder="1"/>
    <xf numFmtId="0" fontId="4" fillId="0" borderId="0" xfId="0" applyFont="1"/>
    <xf numFmtId="0" fontId="9" fillId="0" borderId="0" xfId="0" applyFont="1" applyBorder="1"/>
    <xf numFmtId="9" fontId="4" fillId="0" borderId="0" xfId="0" applyNumberFormat="1" applyFont="1" applyBorder="1"/>
    <xf numFmtId="9" fontId="4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3" fillId="2" borderId="6" xfId="0" applyFont="1" applyFill="1" applyBorder="1"/>
    <xf numFmtId="0" fontId="4" fillId="0" borderId="7" xfId="0" applyFont="1" applyBorder="1"/>
    <xf numFmtId="1" fontId="3" fillId="0" borderId="7" xfId="0" applyNumberFormat="1" applyFont="1" applyBorder="1"/>
    <xf numFmtId="1" fontId="3" fillId="0" borderId="8" xfId="0" applyNumberFormat="1" applyFont="1" applyBorder="1"/>
    <xf numFmtId="0" fontId="3" fillId="2" borderId="0" xfId="0" applyFont="1" applyFill="1" applyBorder="1"/>
    <xf numFmtId="3" fontId="3" fillId="0" borderId="0" xfId="0" applyNumberFormat="1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" fontId="6" fillId="0" borderId="0" xfId="0" applyNumberFormat="1" applyFont="1"/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rightToLeft="1" zoomScale="80" zoomScaleNormal="80" workbookViewId="0">
      <selection activeCell="B9" sqref="B9"/>
    </sheetView>
  </sheetViews>
  <sheetFormatPr defaultRowHeight="14.25" x14ac:dyDescent="0.2"/>
  <cols>
    <col min="1" max="1" width="18.125" customWidth="1"/>
    <col min="2" max="4" width="15.375" bestFit="1" customWidth="1"/>
    <col min="5" max="5" width="21" customWidth="1"/>
    <col min="6" max="6" width="16.25" bestFit="1" customWidth="1"/>
    <col min="7" max="7" width="9.125" customWidth="1"/>
  </cols>
  <sheetData>
    <row r="1" spans="1:7" ht="23.25" x14ac:dyDescent="0.35">
      <c r="C1" s="44" t="s">
        <v>0</v>
      </c>
      <c r="D1" s="45"/>
      <c r="E1" s="45"/>
      <c r="F1" s="45"/>
      <c r="G1" s="45"/>
    </row>
    <row r="2" spans="1:7" ht="23.25" x14ac:dyDescent="0.35">
      <c r="C2" s="1"/>
      <c r="D2" s="1"/>
      <c r="E2" s="34" t="s">
        <v>1</v>
      </c>
      <c r="F2" s="1"/>
      <c r="G2" s="35">
        <v>0.1</v>
      </c>
    </row>
    <row r="3" spans="1:7" ht="20.25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/>
      <c r="G3" s="1"/>
    </row>
    <row r="4" spans="1:7" ht="20.25" x14ac:dyDescent="0.3">
      <c r="A4" s="2" t="s">
        <v>25</v>
      </c>
      <c r="B4" s="3">
        <v>4000</v>
      </c>
      <c r="C4" s="14">
        <f>B4+(B4*$G$2)</f>
        <v>4400</v>
      </c>
      <c r="D4" s="14">
        <f t="shared" ref="D4:E4" si="0">C4+(C4*$G$2)</f>
        <v>4840</v>
      </c>
      <c r="E4" s="14">
        <f t="shared" si="0"/>
        <v>5324</v>
      </c>
      <c r="F4" s="14"/>
      <c r="G4" s="1"/>
    </row>
    <row r="5" spans="1:7" ht="20.25" x14ac:dyDescent="0.3">
      <c r="A5" s="2" t="s">
        <v>26</v>
      </c>
      <c r="B5" s="3">
        <v>2500</v>
      </c>
      <c r="C5" s="14">
        <f t="shared" ref="C5:E8" si="1">B5+(B5*$G$2)</f>
        <v>2750</v>
      </c>
      <c r="D5" s="14">
        <f t="shared" si="1"/>
        <v>3025</v>
      </c>
      <c r="E5" s="14">
        <f t="shared" si="1"/>
        <v>3327.5</v>
      </c>
      <c r="F5" s="14"/>
      <c r="G5" s="1"/>
    </row>
    <row r="6" spans="1:7" ht="20.25" x14ac:dyDescent="0.3">
      <c r="A6" s="2" t="s">
        <v>27</v>
      </c>
      <c r="B6" s="3">
        <v>3000</v>
      </c>
      <c r="C6" s="14">
        <f t="shared" si="1"/>
        <v>3300</v>
      </c>
      <c r="D6" s="14">
        <f t="shared" si="1"/>
        <v>3630</v>
      </c>
      <c r="E6" s="14">
        <f t="shared" si="1"/>
        <v>3993</v>
      </c>
      <c r="F6" s="14"/>
      <c r="G6" s="1"/>
    </row>
    <row r="7" spans="1:7" ht="20.25" x14ac:dyDescent="0.3">
      <c r="A7" s="7" t="s">
        <v>28</v>
      </c>
      <c r="B7" s="18">
        <v>1700</v>
      </c>
      <c r="C7" s="14">
        <f t="shared" si="1"/>
        <v>1870</v>
      </c>
      <c r="D7" s="14">
        <f t="shared" si="1"/>
        <v>2057</v>
      </c>
      <c r="E7" s="14">
        <f t="shared" si="1"/>
        <v>2262.6999999999998</v>
      </c>
      <c r="F7" s="19"/>
      <c r="G7" s="1"/>
    </row>
    <row r="8" spans="1:7" ht="21" thickBot="1" x14ac:dyDescent="0.35">
      <c r="A8" s="38" t="s">
        <v>29</v>
      </c>
      <c r="B8" s="39">
        <v>2800</v>
      </c>
      <c r="C8" s="14">
        <f t="shared" si="1"/>
        <v>3080</v>
      </c>
      <c r="D8" s="40">
        <f t="shared" ref="D7:D8" si="2">C8+(C8*$G$2)</f>
        <v>3388</v>
      </c>
      <c r="E8" s="14">
        <f>D8+(D8*$G$2)</f>
        <v>3726.8</v>
      </c>
      <c r="F8" s="41"/>
      <c r="G8" s="1"/>
    </row>
    <row r="9" spans="1:7" ht="21" thickBot="1" x14ac:dyDescent="0.35">
      <c r="A9" s="8" t="s">
        <v>7</v>
      </c>
      <c r="B9" s="20">
        <f>SUM(B4:B8)</f>
        <v>14000</v>
      </c>
      <c r="C9" s="20">
        <f t="shared" ref="C9:E9" si="3">SUM(C4:C8)</f>
        <v>15400</v>
      </c>
      <c r="D9" s="20">
        <f t="shared" si="3"/>
        <v>16940</v>
      </c>
      <c r="E9" s="20">
        <f t="shared" si="3"/>
        <v>18634</v>
      </c>
      <c r="F9" s="21"/>
      <c r="G9" s="1"/>
    </row>
    <row r="10" spans="1:7" ht="20.25" x14ac:dyDescent="0.3">
      <c r="A10" s="4"/>
      <c r="B10" s="4"/>
      <c r="C10" s="4"/>
      <c r="D10" s="4"/>
      <c r="E10" s="4"/>
      <c r="F10" s="4"/>
    </row>
    <row r="11" spans="1:7" ht="20.25" x14ac:dyDescent="0.3">
      <c r="A11" s="4"/>
      <c r="B11" s="4"/>
      <c r="C11" s="4"/>
      <c r="D11" s="4"/>
      <c r="E11" s="4"/>
      <c r="F11" s="4"/>
    </row>
    <row r="13" spans="1:7" ht="23.25" x14ac:dyDescent="0.35">
      <c r="C13" s="44" t="s">
        <v>8</v>
      </c>
      <c r="D13" s="45"/>
      <c r="E13" s="45"/>
      <c r="F13" s="1"/>
      <c r="G13" s="1"/>
    </row>
    <row r="14" spans="1:7" ht="20.25" x14ac:dyDescent="0.3">
      <c r="C14" s="1"/>
      <c r="D14" s="1"/>
      <c r="E14" s="33" t="s">
        <v>9</v>
      </c>
      <c r="F14" s="33">
        <v>2000</v>
      </c>
      <c r="G14" s="5" t="s">
        <v>10</v>
      </c>
    </row>
    <row r="15" spans="1:7" ht="20.25" x14ac:dyDescent="0.3">
      <c r="A15" s="2" t="s">
        <v>2</v>
      </c>
      <c r="B15" s="2" t="s">
        <v>3</v>
      </c>
      <c r="C15" s="2" t="s">
        <v>4</v>
      </c>
      <c r="D15" s="2" t="s">
        <v>5</v>
      </c>
      <c r="E15" s="2" t="s">
        <v>6</v>
      </c>
      <c r="F15" s="2"/>
    </row>
    <row r="16" spans="1:7" ht="20.25" x14ac:dyDescent="0.3">
      <c r="A16" s="2" t="s">
        <v>30</v>
      </c>
      <c r="B16" s="6">
        <f>B4*$F$14</f>
        <v>8000000</v>
      </c>
      <c r="C16" s="6">
        <f t="shared" ref="C16:E16" si="4">C4*$F$14</f>
        <v>8800000</v>
      </c>
      <c r="D16" s="6">
        <f t="shared" si="4"/>
        <v>9680000</v>
      </c>
      <c r="E16" s="6">
        <f t="shared" si="4"/>
        <v>10648000</v>
      </c>
      <c r="F16" s="6"/>
    </row>
    <row r="17" spans="1:6" ht="20.25" x14ac:dyDescent="0.3">
      <c r="A17" s="2" t="s">
        <v>26</v>
      </c>
      <c r="B17" s="6">
        <f t="shared" ref="B17:B20" si="5">B5*$F$14</f>
        <v>5000000</v>
      </c>
      <c r="C17" s="6">
        <f t="shared" ref="C17:E20" si="6">C5*$F$14</f>
        <v>5500000</v>
      </c>
      <c r="D17" s="6">
        <f t="shared" si="6"/>
        <v>6050000</v>
      </c>
      <c r="E17" s="6">
        <f t="shared" si="6"/>
        <v>6655000</v>
      </c>
      <c r="F17" s="6"/>
    </row>
    <row r="18" spans="1:6" ht="20.25" x14ac:dyDescent="0.3">
      <c r="A18" s="2" t="s">
        <v>27</v>
      </c>
      <c r="B18" s="6">
        <f t="shared" si="5"/>
        <v>6000000</v>
      </c>
      <c r="C18" s="6">
        <f t="shared" si="6"/>
        <v>6600000</v>
      </c>
      <c r="D18" s="6">
        <f t="shared" si="6"/>
        <v>7260000</v>
      </c>
      <c r="E18" s="6">
        <f t="shared" si="6"/>
        <v>7986000</v>
      </c>
      <c r="F18" s="6"/>
    </row>
    <row r="19" spans="1:6" ht="20.25" x14ac:dyDescent="0.3">
      <c r="A19" s="2" t="s">
        <v>28</v>
      </c>
      <c r="B19" s="6">
        <f t="shared" si="5"/>
        <v>3400000</v>
      </c>
      <c r="C19" s="6">
        <f t="shared" si="6"/>
        <v>3740000</v>
      </c>
      <c r="D19" s="6">
        <f t="shared" si="6"/>
        <v>4114000</v>
      </c>
      <c r="E19" s="6">
        <f t="shared" si="6"/>
        <v>4525400</v>
      </c>
      <c r="F19" s="6"/>
    </row>
    <row r="20" spans="1:6" ht="21" thickBot="1" x14ac:dyDescent="0.35">
      <c r="A20" s="38" t="s">
        <v>29</v>
      </c>
      <c r="B20" s="6">
        <f t="shared" si="5"/>
        <v>5600000</v>
      </c>
      <c r="C20" s="6">
        <f t="shared" si="6"/>
        <v>6160000</v>
      </c>
      <c r="D20" s="6">
        <f t="shared" si="6"/>
        <v>6776000</v>
      </c>
      <c r="E20" s="6">
        <f t="shared" si="6"/>
        <v>7453600</v>
      </c>
      <c r="F20" s="6"/>
    </row>
    <row r="21" spans="1:6" ht="21" thickBot="1" x14ac:dyDescent="0.35">
      <c r="A21" s="8" t="s">
        <v>7</v>
      </c>
      <c r="B21" s="6">
        <f>B9*$F$14</f>
        <v>28000000</v>
      </c>
      <c r="C21" s="6">
        <f>C9*$F$14</f>
        <v>30800000</v>
      </c>
      <c r="D21" s="9">
        <f>SUM(D16:D19)</f>
        <v>27104000</v>
      </c>
      <c r="E21" s="10">
        <f>SUM(E16:E19)</f>
        <v>29814400</v>
      </c>
      <c r="F21" s="10"/>
    </row>
    <row r="22" spans="1:6" ht="20.25" x14ac:dyDescent="0.3">
      <c r="C22" s="6"/>
    </row>
    <row r="42" spans="1:8" x14ac:dyDescent="0.2">
      <c r="F42" s="11"/>
    </row>
    <row r="43" spans="1:8" ht="20.25" x14ac:dyDescent="0.3">
      <c r="A43" s="12"/>
      <c r="B43" s="12"/>
      <c r="C43" s="12"/>
      <c r="D43" s="12"/>
      <c r="E43" s="12"/>
      <c r="F43" s="12"/>
      <c r="G43" s="13"/>
      <c r="H43" s="13"/>
    </row>
    <row r="44" spans="1:8" x14ac:dyDescent="0.2">
      <c r="A44" s="13"/>
      <c r="B44" s="13"/>
      <c r="C44" s="13"/>
      <c r="D44" s="13"/>
      <c r="E44" s="13"/>
      <c r="F44" s="13"/>
      <c r="G44" s="13"/>
      <c r="H44" s="13"/>
    </row>
    <row r="45" spans="1:8" x14ac:dyDescent="0.2">
      <c r="A45" s="13"/>
      <c r="B45" s="13"/>
      <c r="C45" s="13"/>
      <c r="D45" s="13"/>
      <c r="E45" s="13"/>
      <c r="F45" s="13"/>
      <c r="G45" s="13"/>
      <c r="H45" s="13"/>
    </row>
    <row r="46" spans="1:8" x14ac:dyDescent="0.2">
      <c r="A46" s="13"/>
      <c r="B46" s="13"/>
      <c r="C46" s="13"/>
      <c r="D46" s="13"/>
      <c r="E46" s="13"/>
      <c r="F46" s="13"/>
      <c r="G46" s="13"/>
      <c r="H46" s="13"/>
    </row>
    <row r="47" spans="1:8" x14ac:dyDescent="0.2">
      <c r="A47" s="13"/>
      <c r="B47" s="13"/>
      <c r="C47" s="13"/>
      <c r="D47" s="13"/>
      <c r="E47" s="13"/>
      <c r="F47" s="13"/>
      <c r="G47" s="13"/>
      <c r="H47" s="13"/>
    </row>
    <row r="48" spans="1:8" x14ac:dyDescent="0.2">
      <c r="A48" s="13"/>
      <c r="B48" s="13"/>
      <c r="C48" s="13"/>
      <c r="D48" s="13"/>
      <c r="E48" s="13"/>
      <c r="F48" s="13"/>
      <c r="G48" s="13"/>
      <c r="H48" s="13"/>
    </row>
    <row r="49" spans="1:8" x14ac:dyDescent="0.2">
      <c r="A49" s="13"/>
      <c r="B49" s="13"/>
      <c r="C49" s="13"/>
      <c r="D49" s="13"/>
      <c r="E49" s="13"/>
      <c r="F49" s="13"/>
      <c r="G49" s="13"/>
      <c r="H49" s="13"/>
    </row>
    <row r="50" spans="1:8" x14ac:dyDescent="0.2">
      <c r="A50" s="13"/>
      <c r="B50" s="13"/>
      <c r="C50" s="13"/>
      <c r="D50" s="13"/>
      <c r="E50" s="13"/>
      <c r="F50" s="13"/>
      <c r="G50" s="13"/>
      <c r="H50" s="13"/>
    </row>
    <row r="51" spans="1:8" x14ac:dyDescent="0.2">
      <c r="A51" s="13"/>
      <c r="B51" s="13"/>
      <c r="C51" s="13"/>
      <c r="D51" s="13"/>
      <c r="E51" s="13"/>
      <c r="F51" s="13"/>
      <c r="G51" s="13"/>
      <c r="H51" s="13"/>
    </row>
  </sheetData>
  <mergeCells count="2">
    <mergeCell ref="C1:G1"/>
    <mergeCell ref="C13:E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rightToLeft="1" topLeftCell="A3" zoomScaleNormal="100" workbookViewId="0">
      <selection activeCell="D9" sqref="D9"/>
    </sheetView>
  </sheetViews>
  <sheetFormatPr defaultRowHeight="14.25" x14ac:dyDescent="0.2"/>
  <cols>
    <col min="1" max="1" width="21.625" customWidth="1"/>
    <col min="2" max="2" width="24.25" customWidth="1"/>
    <col min="3" max="3" width="24.875" customWidth="1"/>
    <col min="4" max="4" width="16.25" customWidth="1"/>
    <col min="5" max="5" width="18.375" customWidth="1"/>
    <col min="6" max="6" width="21" customWidth="1"/>
    <col min="7" max="7" width="17.625" customWidth="1"/>
  </cols>
  <sheetData>
    <row r="1" spans="1:6" ht="23.25" x14ac:dyDescent="0.35">
      <c r="A1" s="1"/>
      <c r="B1" s="1"/>
      <c r="C1" s="44" t="s">
        <v>11</v>
      </c>
      <c r="D1" s="44"/>
      <c r="E1" s="44"/>
    </row>
    <row r="2" spans="1:6" x14ac:dyDescent="0.2">
      <c r="A2" s="1"/>
      <c r="B2" s="1"/>
      <c r="C2" s="1"/>
      <c r="D2" s="1"/>
      <c r="E2" s="1"/>
    </row>
    <row r="3" spans="1:6" ht="20.25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4"/>
    </row>
    <row r="4" spans="1:6" ht="20.25" x14ac:dyDescent="0.3">
      <c r="A4" s="2" t="s">
        <v>30</v>
      </c>
      <c r="B4" s="6">
        <f>المبيعات!C4*$B$12</f>
        <v>1320</v>
      </c>
      <c r="C4" s="6">
        <f>المبيعات!D4*$B$12</f>
        <v>1452</v>
      </c>
      <c r="D4" s="6">
        <f>المبيعات!E4*$B$12</f>
        <v>1597.2</v>
      </c>
      <c r="E4" s="6">
        <f>B15*$B$12</f>
        <v>1756.8</v>
      </c>
      <c r="F4" s="15"/>
    </row>
    <row r="5" spans="1:6" ht="20.25" x14ac:dyDescent="0.3">
      <c r="A5" s="2" t="s">
        <v>26</v>
      </c>
      <c r="B5" s="6">
        <f>المبيعات!C5*$B$12</f>
        <v>825</v>
      </c>
      <c r="C5" s="6">
        <f>المبيعات!D5*$B$12</f>
        <v>907.5</v>
      </c>
      <c r="D5" s="6">
        <f>المبيعات!E5*$B$12</f>
        <v>998.25</v>
      </c>
      <c r="E5" s="6">
        <f t="shared" ref="E5:E8" si="0">B16*$B$12</f>
        <v>1098</v>
      </c>
      <c r="F5" s="15"/>
    </row>
    <row r="6" spans="1:6" ht="20.25" x14ac:dyDescent="0.3">
      <c r="A6" s="2" t="s">
        <v>27</v>
      </c>
      <c r="B6" s="6">
        <f>المبيعات!C6*$B$12</f>
        <v>990</v>
      </c>
      <c r="C6" s="6">
        <f>المبيعات!D6*$B$12</f>
        <v>1089</v>
      </c>
      <c r="D6" s="6">
        <f>المبيعات!E6*$B$12</f>
        <v>1197.8999999999999</v>
      </c>
      <c r="E6" s="6">
        <f t="shared" si="0"/>
        <v>1317.6</v>
      </c>
      <c r="F6" s="15"/>
    </row>
    <row r="7" spans="1:6" ht="20.25" x14ac:dyDescent="0.3">
      <c r="A7" s="2" t="s">
        <v>28</v>
      </c>
      <c r="B7" s="6">
        <f>المبيعات!C7*$B$12</f>
        <v>561</v>
      </c>
      <c r="C7" s="6">
        <f>المبيعات!D7*$B$12</f>
        <v>617.1</v>
      </c>
      <c r="D7" s="6">
        <f>المبيعات!E7*$B$12</f>
        <v>678.81</v>
      </c>
      <c r="E7" s="6">
        <f t="shared" si="0"/>
        <v>746.69999999999993</v>
      </c>
      <c r="F7" s="15"/>
    </row>
    <row r="8" spans="1:6" ht="21" thickBot="1" x14ac:dyDescent="0.35">
      <c r="A8" s="38" t="s">
        <v>29</v>
      </c>
      <c r="B8" s="6">
        <f>المبيعات!C8*$B$12</f>
        <v>924</v>
      </c>
      <c r="C8" s="6">
        <f>المبيعات!D8*$B$12</f>
        <v>1016.4</v>
      </c>
      <c r="D8" s="6">
        <f>المبيعات!E8*$B$12</f>
        <v>1118.04</v>
      </c>
      <c r="E8" s="6">
        <f t="shared" si="0"/>
        <v>1229.7</v>
      </c>
      <c r="F8" s="15"/>
    </row>
    <row r="9" spans="1:6" ht="21" thickBot="1" x14ac:dyDescent="0.35">
      <c r="A9" s="16" t="s">
        <v>12</v>
      </c>
      <c r="B9" s="9">
        <f>SUM(B4:B8)</f>
        <v>4620</v>
      </c>
      <c r="C9" s="9">
        <f t="shared" ref="C9:D9" si="1">SUM(C4:C8)</f>
        <v>5082</v>
      </c>
      <c r="D9" s="9">
        <f t="shared" si="1"/>
        <v>5590.2</v>
      </c>
      <c r="E9" s="9">
        <f>SUM(E4:E8)</f>
        <v>6148.7999999999993</v>
      </c>
      <c r="F9" s="4"/>
    </row>
    <row r="10" spans="1:6" ht="20.25" x14ac:dyDescent="0.3">
      <c r="A10" s="15"/>
      <c r="B10" s="15"/>
      <c r="C10" s="15"/>
      <c r="D10" s="15"/>
      <c r="E10" s="15"/>
      <c r="F10" s="4"/>
    </row>
    <row r="11" spans="1:6" x14ac:dyDescent="0.2">
      <c r="A11" s="1"/>
      <c r="B11" s="1"/>
      <c r="C11" s="1"/>
      <c r="D11" s="1"/>
      <c r="E11" s="1"/>
    </row>
    <row r="12" spans="1:6" ht="20.25" x14ac:dyDescent="0.3">
      <c r="A12" s="4" t="s">
        <v>13</v>
      </c>
      <c r="B12" s="36">
        <v>0.3</v>
      </c>
      <c r="C12" s="37" t="s">
        <v>14</v>
      </c>
      <c r="D12" s="17"/>
      <c r="E12" s="1"/>
    </row>
    <row r="13" spans="1:6" ht="20.25" x14ac:dyDescent="0.3">
      <c r="A13" s="5" t="s">
        <v>15</v>
      </c>
      <c r="B13" s="5"/>
      <c r="C13" s="5"/>
      <c r="D13" s="1"/>
      <c r="E13" s="1"/>
    </row>
    <row r="14" spans="1:6" ht="20.25" x14ac:dyDescent="0.3">
      <c r="A14" s="2" t="s">
        <v>2</v>
      </c>
      <c r="B14" s="2" t="s">
        <v>3</v>
      </c>
      <c r="C14" s="1"/>
      <c r="D14" s="1"/>
      <c r="E14" s="1"/>
    </row>
    <row r="15" spans="1:6" ht="20.25" x14ac:dyDescent="0.3">
      <c r="A15" s="2" t="s">
        <v>30</v>
      </c>
      <c r="B15" s="6">
        <v>5856</v>
      </c>
      <c r="C15" s="1"/>
      <c r="D15" s="1"/>
      <c r="E15" s="1"/>
    </row>
    <row r="16" spans="1:6" ht="20.25" x14ac:dyDescent="0.3">
      <c r="A16" s="2" t="s">
        <v>26</v>
      </c>
      <c r="B16" s="6">
        <v>3660</v>
      </c>
      <c r="C16" s="1"/>
      <c r="D16" s="1"/>
      <c r="E16" s="1"/>
    </row>
    <row r="17" spans="1:5" ht="20.25" x14ac:dyDescent="0.3">
      <c r="A17" s="2" t="s">
        <v>27</v>
      </c>
      <c r="B17" s="6">
        <v>4392</v>
      </c>
      <c r="C17" s="1"/>
      <c r="D17" s="1"/>
      <c r="E17" s="1"/>
    </row>
    <row r="18" spans="1:5" ht="20.25" x14ac:dyDescent="0.3">
      <c r="A18" s="2" t="s">
        <v>28</v>
      </c>
      <c r="B18" s="6">
        <v>2489</v>
      </c>
      <c r="C18" s="1"/>
      <c r="D18" s="1"/>
      <c r="E18" s="1"/>
    </row>
    <row r="19" spans="1:5" ht="20.25" x14ac:dyDescent="0.3">
      <c r="A19" s="42" t="s">
        <v>29</v>
      </c>
      <c r="B19" s="6">
        <v>4099</v>
      </c>
      <c r="C19" s="1"/>
      <c r="D19" s="1"/>
      <c r="E19" s="1"/>
    </row>
    <row r="20" spans="1:5" ht="20.25" x14ac:dyDescent="0.3">
      <c r="A20" s="42"/>
      <c r="B20" s="43"/>
      <c r="C20" s="1"/>
      <c r="D20" s="1"/>
      <c r="E20" s="1"/>
    </row>
    <row r="21" spans="1:5" ht="20.25" x14ac:dyDescent="0.3">
      <c r="A21" s="4"/>
      <c r="B21" s="4"/>
    </row>
  </sheetData>
  <mergeCells count="1">
    <mergeCell ref="C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rightToLeft="1" tabSelected="1" workbookViewId="0">
      <selection activeCell="B8" sqref="B8"/>
    </sheetView>
  </sheetViews>
  <sheetFormatPr defaultRowHeight="14.25" x14ac:dyDescent="0.2"/>
  <cols>
    <col min="1" max="1" width="45.5" style="23" customWidth="1"/>
    <col min="2" max="2" width="14.375" style="23" customWidth="1"/>
    <col min="3" max="3" width="14.25" style="23" customWidth="1"/>
    <col min="4" max="4" width="14.875" style="23" customWidth="1"/>
    <col min="5" max="5" width="15" style="23" customWidth="1"/>
    <col min="6" max="16384" width="9" style="23"/>
  </cols>
  <sheetData>
    <row r="1" spans="1:5" ht="20.25" x14ac:dyDescent="0.3">
      <c r="A1" s="22"/>
      <c r="B1" s="46" t="s">
        <v>16</v>
      </c>
      <c r="C1" s="47"/>
      <c r="D1" s="47"/>
      <c r="E1" s="47"/>
    </row>
    <row r="2" spans="1:5" ht="20.25" x14ac:dyDescent="0.3">
      <c r="A2" s="22"/>
      <c r="B2" s="22"/>
      <c r="C2" s="22"/>
      <c r="D2" s="22"/>
      <c r="E2" s="22"/>
    </row>
    <row r="3" spans="1:5" ht="20.25" x14ac:dyDescent="0.3">
      <c r="A3" s="24" t="s">
        <v>17</v>
      </c>
      <c r="B3" s="25" t="s">
        <v>18</v>
      </c>
      <c r="C3" s="25" t="s">
        <v>4</v>
      </c>
      <c r="D3" s="25" t="s">
        <v>19</v>
      </c>
      <c r="E3" s="25" t="s">
        <v>20</v>
      </c>
    </row>
    <row r="4" spans="1:5" ht="20.25" x14ac:dyDescent="0.3">
      <c r="A4" s="25" t="s">
        <v>21</v>
      </c>
      <c r="B4" s="26">
        <f>المبيعات!B9</f>
        <v>14000</v>
      </c>
      <c r="C4" s="26">
        <f>المبيعات!C9</f>
        <v>15400</v>
      </c>
      <c r="D4" s="26">
        <f>المبيعات!D9</f>
        <v>16940</v>
      </c>
      <c r="E4" s="26">
        <f>المبيعات!E9</f>
        <v>18634</v>
      </c>
    </row>
    <row r="5" spans="1:5" ht="20.25" x14ac:dyDescent="0.3">
      <c r="A5" s="25" t="s">
        <v>22</v>
      </c>
      <c r="B5" s="26">
        <f>المخزون!B9</f>
        <v>4620</v>
      </c>
      <c r="C5" s="26">
        <f>المخزون!C9</f>
        <v>5082</v>
      </c>
      <c r="D5" s="26">
        <f>المخزون!D9</f>
        <v>5590.2</v>
      </c>
      <c r="E5" s="26">
        <f>المخزون!E9</f>
        <v>6148.7999999999993</v>
      </c>
    </row>
    <row r="6" spans="1:5" ht="20.25" x14ac:dyDescent="0.3">
      <c r="A6" s="25" t="s">
        <v>7</v>
      </c>
      <c r="B6" s="26">
        <f>B4+B5</f>
        <v>18620</v>
      </c>
      <c r="C6" s="26">
        <f>SUM(C4:C5)</f>
        <v>20482</v>
      </c>
      <c r="D6" s="26">
        <f>SUM(D4:D5)</f>
        <v>22530.2</v>
      </c>
      <c r="E6" s="26">
        <f>SUM(E4:E5)</f>
        <v>24782.799999999999</v>
      </c>
    </row>
    <row r="7" spans="1:5" ht="20.25" x14ac:dyDescent="0.3">
      <c r="A7" s="25" t="s">
        <v>23</v>
      </c>
      <c r="B7" s="26">
        <f>B11</f>
        <v>1650</v>
      </c>
      <c r="C7" s="26">
        <f>B5</f>
        <v>4620</v>
      </c>
      <c r="D7" s="26">
        <f>C5</f>
        <v>5082</v>
      </c>
      <c r="E7" s="26">
        <f>D5</f>
        <v>5590.2</v>
      </c>
    </row>
    <row r="8" spans="1:5" ht="20.25" x14ac:dyDescent="0.3">
      <c r="A8" s="25" t="s">
        <v>24</v>
      </c>
      <c r="B8" s="26">
        <f>B6-B7</f>
        <v>16970</v>
      </c>
      <c r="C8" s="26">
        <f>C6-C7</f>
        <v>15862</v>
      </c>
      <c r="D8" s="26">
        <f t="shared" ref="D8:E8" si="0">D6-D7</f>
        <v>17448.2</v>
      </c>
      <c r="E8" s="26">
        <f t="shared" si="0"/>
        <v>19192.599999999999</v>
      </c>
    </row>
    <row r="9" spans="1:5" ht="20.25" x14ac:dyDescent="0.3">
      <c r="A9" s="22"/>
      <c r="B9" s="50"/>
      <c r="C9" s="22"/>
      <c r="D9" s="22"/>
      <c r="E9" s="22"/>
    </row>
    <row r="10" spans="1:5" ht="20.25" x14ac:dyDescent="0.3">
      <c r="A10" s="22"/>
      <c r="B10" s="22"/>
      <c r="C10" s="22"/>
      <c r="D10" s="22"/>
      <c r="E10" s="22"/>
    </row>
    <row r="11" spans="1:5" ht="20.25" x14ac:dyDescent="0.3">
      <c r="A11" s="51" t="s">
        <v>31</v>
      </c>
      <c r="B11" s="27">
        <v>1650</v>
      </c>
      <c r="C11" s="22"/>
      <c r="D11" s="22"/>
      <c r="E11" s="22"/>
    </row>
    <row r="24" spans="1:5" ht="23.25" x14ac:dyDescent="0.35">
      <c r="B24" s="48"/>
      <c r="C24" s="49"/>
      <c r="D24" s="49"/>
      <c r="E24" s="49"/>
    </row>
    <row r="25" spans="1:5" x14ac:dyDescent="0.2">
      <c r="A25" s="28"/>
      <c r="B25" s="28"/>
      <c r="C25" s="28"/>
      <c r="D25" s="28"/>
      <c r="E25" s="28"/>
    </row>
    <row r="26" spans="1:5" ht="20.25" x14ac:dyDescent="0.3">
      <c r="A26" s="29"/>
      <c r="B26" s="30"/>
      <c r="C26" s="30"/>
      <c r="D26" s="30"/>
      <c r="E26" s="30"/>
    </row>
    <row r="27" spans="1:5" ht="20.25" x14ac:dyDescent="0.3">
      <c r="A27" s="30"/>
      <c r="B27" s="31"/>
      <c r="C27" s="31"/>
      <c r="D27" s="31"/>
      <c r="E27" s="31"/>
    </row>
    <row r="28" spans="1:5" ht="20.25" x14ac:dyDescent="0.3">
      <c r="A28" s="30"/>
      <c r="B28" s="31"/>
      <c r="C28" s="31"/>
      <c r="D28" s="31"/>
      <c r="E28" s="31"/>
    </row>
    <row r="29" spans="1:5" ht="20.25" x14ac:dyDescent="0.3">
      <c r="A29" s="30"/>
      <c r="B29" s="31"/>
      <c r="C29" s="31"/>
      <c r="D29" s="31"/>
      <c r="E29" s="31"/>
    </row>
    <row r="30" spans="1:5" ht="20.25" x14ac:dyDescent="0.3">
      <c r="A30" s="30"/>
      <c r="B30" s="31"/>
      <c r="C30" s="31"/>
      <c r="D30" s="31"/>
      <c r="E30" s="31"/>
    </row>
    <row r="31" spans="1:5" ht="20.25" x14ac:dyDescent="0.3">
      <c r="A31" s="32"/>
      <c r="B31" s="31"/>
      <c r="C31" s="31"/>
      <c r="D31" s="31"/>
      <c r="E31" s="31"/>
    </row>
    <row r="32" spans="1:5" x14ac:dyDescent="0.2">
      <c r="A32" s="28"/>
      <c r="B32" s="28"/>
      <c r="C32" s="28"/>
      <c r="D32" s="28"/>
      <c r="E32" s="28"/>
    </row>
    <row r="33" spans="1:5" x14ac:dyDescent="0.2">
      <c r="A33" s="28"/>
      <c r="B33" s="28"/>
      <c r="C33" s="28"/>
      <c r="D33" s="28"/>
      <c r="E33" s="28"/>
    </row>
    <row r="34" spans="1:5" ht="20.25" x14ac:dyDescent="0.3">
      <c r="A34" s="32"/>
      <c r="B34" s="31"/>
      <c r="C34" s="28"/>
      <c r="D34" s="28"/>
      <c r="E34" s="28"/>
    </row>
  </sheetData>
  <mergeCells count="2">
    <mergeCell ref="B1:E1"/>
    <mergeCell ref="B24:E24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المبيعات</vt:lpstr>
      <vt:lpstr>المخزون</vt:lpstr>
      <vt:lpstr>موازنة الانتاج التام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revision/>
  <dcterms:created xsi:type="dcterms:W3CDTF">2015-02-01T20:18:53Z</dcterms:created>
  <dcterms:modified xsi:type="dcterms:W3CDTF">2023-10-26T07:31:12Z</dcterms:modified>
  <cp:category/>
  <cp:contentStatus/>
</cp:coreProperties>
</file>