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270" yWindow="0" windowWidth="19440" windowHeight="11040" tabRatio="604"/>
  </bookViews>
  <sheets>
    <sheet name="الواجب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H65" i="2" l="1"/>
  <c r="H76" i="2"/>
  <c r="H77" i="2"/>
  <c r="H79" i="2"/>
  <c r="H78" i="2"/>
  <c r="H67" i="2"/>
  <c r="H66" i="2"/>
  <c r="H68" i="2"/>
  <c r="B32" i="2" l="1"/>
  <c r="C64" i="2"/>
  <c r="D64" i="2"/>
  <c r="C65" i="2"/>
  <c r="D65" i="2"/>
  <c r="C66" i="2"/>
  <c r="D66" i="2"/>
  <c r="C67" i="2"/>
  <c r="D67" i="2"/>
  <c r="C68" i="2"/>
  <c r="D68" i="2"/>
  <c r="C69" i="2"/>
  <c r="D69" i="2"/>
  <c r="C70" i="2"/>
  <c r="D70" i="2"/>
  <c r="C75" i="2"/>
  <c r="D75" i="2"/>
  <c r="C76" i="2"/>
  <c r="D76" i="2"/>
  <c r="C77" i="2"/>
  <c r="D77" i="2"/>
  <c r="C78" i="2"/>
  <c r="D78" i="2"/>
  <c r="C79" i="2"/>
  <c r="D79" i="2"/>
  <c r="C80" i="2"/>
  <c r="D80" i="2"/>
  <c r="C81" i="2"/>
  <c r="D81" i="2"/>
  <c r="C82" i="2"/>
  <c r="D82" i="2"/>
  <c r="C74" i="2"/>
  <c r="D74" i="2" s="1"/>
  <c r="C63" i="2"/>
  <c r="D63" i="2" s="1"/>
  <c r="C50" i="2"/>
  <c r="C51" i="2" s="1"/>
  <c r="C52" i="2" s="1"/>
  <c r="C53" i="2" s="1"/>
  <c r="C54" i="2" s="1"/>
  <c r="C55" i="2" s="1"/>
  <c r="C56" i="2" s="1"/>
  <c r="C57" i="2" s="1"/>
  <c r="C58" i="2" s="1"/>
  <c r="C39" i="2"/>
  <c r="C40" i="2" s="1"/>
  <c r="C41" i="2" s="1"/>
  <c r="C42" i="2" s="1"/>
  <c r="C43" i="2" s="1"/>
  <c r="C44" i="2" s="1"/>
  <c r="C45" i="2" s="1"/>
  <c r="C46" i="2" s="1"/>
  <c r="B33" i="2"/>
  <c r="C32" i="2"/>
  <c r="C33" i="2"/>
</calcChain>
</file>

<file path=xl/sharedStrings.xml><?xml version="1.0" encoding="utf-8"?>
<sst xmlns="http://schemas.openxmlformats.org/spreadsheetml/2006/main" count="49" uniqueCount="29">
  <si>
    <t xml:space="preserve">ورقة عمل تقييم مشاريع </t>
  </si>
  <si>
    <t xml:space="preserve">بيان </t>
  </si>
  <si>
    <t xml:space="preserve">تكلفة الاستثمار المبدئي </t>
  </si>
  <si>
    <t>معدل تكلفة رأس المال</t>
  </si>
  <si>
    <t>العمر الانتاجي</t>
  </si>
  <si>
    <t>التدفقاات النقدية السنوية</t>
  </si>
  <si>
    <t>السنة</t>
  </si>
  <si>
    <t>المبلغ</t>
  </si>
  <si>
    <t>تكلفة الاستثمار الحالي</t>
  </si>
  <si>
    <t>صافي التدفقات النقدية</t>
  </si>
  <si>
    <t xml:space="preserve">الطرق التي لا تأخذ القيمة الزمنية للنقود في الاعتبار </t>
  </si>
  <si>
    <t>الطرق التي تأخذ القيمة الزمنية للنقود في الاعتبار</t>
  </si>
  <si>
    <t>طريقة فترة الاسترداد</t>
  </si>
  <si>
    <t>طريقة معدل العائد المحاسبي</t>
  </si>
  <si>
    <t>معدل العائد الداخلي</t>
  </si>
  <si>
    <t>معدل العائد المحاسبي</t>
  </si>
  <si>
    <t>نموذج أ</t>
  </si>
  <si>
    <t>نموذج ب</t>
  </si>
  <si>
    <t>الخردة</t>
  </si>
  <si>
    <t xml:space="preserve">صافي القيمة الحالية </t>
  </si>
  <si>
    <t xml:space="preserve">التدفق السنوي </t>
  </si>
  <si>
    <t>التدفق المتجمع</t>
  </si>
  <si>
    <t xml:space="preserve">التدفق النقدي </t>
  </si>
  <si>
    <t xml:space="preserve">قسط الاستهلاك </t>
  </si>
  <si>
    <t>صافي الدخل المحاسبي</t>
  </si>
  <si>
    <t>معدل العائد المحاسبي=</t>
  </si>
  <si>
    <t>الافضل نموذج ب وفقاً للطرق الاربعه</t>
  </si>
  <si>
    <t>متوسط الدخل المحاسبي</t>
  </si>
  <si>
    <t>متوسط القيمة الدفترية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</si>
</sst>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_ ;[Red]\-#,##0\ "/>
  </numFmts>
  <fonts count="9" x14ac:knownFonts="1">
    <font>
      <sz val="11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rgb="FFFF000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4"/>
      <name val="Arial"/>
      <family val="2"/>
      <scheme val="minor"/>
    </font>
    <font>
      <b/>
      <sz val="11"/>
      <color rgb="FFFF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/>
    <xf numFmtId="9" fontId="1" fillId="0" borderId="1" xfId="0" applyNumberFormat="1" applyFont="1" applyBorder="1"/>
    <xf numFmtId="0" fontId="3" fillId="0" borderId="0" xfId="0" applyFont="1"/>
    <xf numFmtId="1" fontId="1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1" fontId="1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7" fillId="0" borderId="0" xfId="0" applyFont="1"/>
    <xf numFmtId="0" fontId="5" fillId="0" borderId="0" xfId="0" applyFont="1"/>
    <xf numFmtId="0" fontId="8" fillId="0" borderId="0" xfId="0" applyFont="1"/>
    <xf numFmtId="0" fontId="4" fillId="0" borderId="0" xfId="0" applyFont="1"/>
    <xf numFmtId="38" fontId="1" fillId="0" borderId="1" xfId="0" applyNumberFormat="1" applyFont="1" applyBorder="1"/>
    <xf numFmtId="0" fontId="6" fillId="0" borderId="1" xfId="0" applyFont="1" applyBorder="1"/>
    <xf numFmtId="10" fontId="0" fillId="0" borderId="0" xfId="0" applyNumberFormat="1"/>
    <xf numFmtId="0" fontId="1" fillId="2" borderId="0" xfId="0" applyFont="1" applyFill="1"/>
    <xf numFmtId="0" fontId="1" fillId="2" borderId="1" xfId="0" applyFont="1" applyFill="1" applyBorder="1"/>
    <xf numFmtId="9" fontId="1" fillId="2" borderId="1" xfId="1" applyFont="1" applyFill="1" applyBorder="1"/>
    <xf numFmtId="166" fontId="1" fillId="2" borderId="1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9" fontId="5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rightToLeft="1" tabSelected="1" topLeftCell="A64" workbookViewId="0">
      <selection activeCell="E76" sqref="E75:E76"/>
    </sheetView>
  </sheetViews>
  <sheetFormatPr defaultRowHeight="14.25" x14ac:dyDescent="0.2"/>
  <cols>
    <col min="1" max="1" width="19.25" customWidth="1"/>
    <col min="2" max="2" width="12.75" customWidth="1"/>
    <col min="3" max="3" width="21.25" bestFit="1" customWidth="1"/>
    <col min="4" max="4" width="20.875" bestFit="1" customWidth="1"/>
    <col min="5" max="5" width="10.375" bestFit="1" customWidth="1"/>
    <col min="8" max="8" width="9.25" bestFit="1" customWidth="1"/>
  </cols>
  <sheetData>
    <row r="1" spans="2:8" ht="18" x14ac:dyDescent="0.25">
      <c r="B1" s="23" t="s">
        <v>0</v>
      </c>
      <c r="C1" s="23"/>
      <c r="D1" s="23"/>
      <c r="E1" s="23"/>
      <c r="F1" s="23"/>
      <c r="G1" s="23"/>
      <c r="H1" s="23"/>
    </row>
    <row r="2" spans="2:8" ht="18" x14ac:dyDescent="0.25">
      <c r="B2" s="1"/>
      <c r="C2" s="1"/>
      <c r="D2" s="1"/>
      <c r="E2" s="1"/>
      <c r="F2" s="1"/>
      <c r="G2" s="1"/>
      <c r="H2" s="1"/>
    </row>
    <row r="3" spans="2:8" ht="18" x14ac:dyDescent="0.25">
      <c r="B3" s="1"/>
      <c r="C3" s="2" t="s">
        <v>1</v>
      </c>
      <c r="D3" s="2" t="s">
        <v>16</v>
      </c>
      <c r="E3" s="2" t="s">
        <v>17</v>
      </c>
      <c r="F3" s="1"/>
      <c r="G3" s="1"/>
      <c r="H3" s="1"/>
    </row>
    <row r="4" spans="2:8" ht="18" x14ac:dyDescent="0.25">
      <c r="B4" s="1"/>
      <c r="C4" s="2" t="s">
        <v>2</v>
      </c>
      <c r="D4" s="2">
        <v>160000</v>
      </c>
      <c r="E4" s="2">
        <v>30000</v>
      </c>
      <c r="F4" s="1"/>
      <c r="G4" s="1"/>
      <c r="H4" s="1"/>
    </row>
    <row r="5" spans="2:8" ht="18" x14ac:dyDescent="0.25">
      <c r="B5" s="1"/>
      <c r="C5" s="2" t="s">
        <v>3</v>
      </c>
      <c r="D5" s="3">
        <v>0.11</v>
      </c>
      <c r="E5" s="3">
        <v>0.11</v>
      </c>
      <c r="F5" s="1"/>
      <c r="G5" s="1"/>
      <c r="H5" s="1"/>
    </row>
    <row r="6" spans="2:8" ht="18" x14ac:dyDescent="0.25">
      <c r="B6" s="1"/>
      <c r="C6" s="2" t="s">
        <v>18</v>
      </c>
      <c r="D6" s="5">
        <v>8000</v>
      </c>
      <c r="E6" s="5">
        <v>24000</v>
      </c>
      <c r="F6" s="1"/>
      <c r="G6" s="1"/>
      <c r="H6" s="1"/>
    </row>
    <row r="7" spans="2:8" ht="18" x14ac:dyDescent="0.25">
      <c r="B7" s="1"/>
      <c r="C7" s="2" t="s">
        <v>4</v>
      </c>
      <c r="D7" s="2">
        <v>8</v>
      </c>
      <c r="E7" s="2">
        <v>9</v>
      </c>
      <c r="F7" s="1"/>
      <c r="G7" s="1"/>
      <c r="H7" s="1"/>
    </row>
    <row r="8" spans="2:8" ht="18" x14ac:dyDescent="0.25">
      <c r="B8" s="1"/>
      <c r="C8" s="24" t="s">
        <v>5</v>
      </c>
      <c r="D8" s="24"/>
      <c r="E8" s="24"/>
      <c r="F8" s="1"/>
      <c r="G8" s="1"/>
      <c r="H8" s="1"/>
    </row>
    <row r="9" spans="2:8" ht="18" x14ac:dyDescent="0.25">
      <c r="B9" s="1"/>
      <c r="C9" s="7" t="s">
        <v>6</v>
      </c>
      <c r="D9" s="7" t="s">
        <v>7</v>
      </c>
      <c r="E9" s="7" t="s">
        <v>7</v>
      </c>
      <c r="F9" s="1"/>
      <c r="G9" s="1"/>
      <c r="H9" s="1"/>
    </row>
    <row r="10" spans="2:8" ht="18" x14ac:dyDescent="0.25">
      <c r="B10" s="1"/>
      <c r="C10" s="7">
        <v>1</v>
      </c>
      <c r="D10" s="7">
        <v>40000</v>
      </c>
      <c r="E10" s="7">
        <v>40000</v>
      </c>
      <c r="F10" s="1"/>
      <c r="G10" s="1"/>
      <c r="H10" s="1"/>
    </row>
    <row r="11" spans="2:8" ht="18" x14ac:dyDescent="0.25">
      <c r="B11" s="1"/>
      <c r="C11" s="7">
        <v>2</v>
      </c>
      <c r="D11" s="7">
        <v>42000</v>
      </c>
      <c r="E11" s="7">
        <v>40000</v>
      </c>
      <c r="F11" s="1"/>
      <c r="G11" s="1"/>
      <c r="H11" s="1"/>
    </row>
    <row r="12" spans="2:8" ht="18" x14ac:dyDescent="0.25">
      <c r="B12" s="1"/>
      <c r="C12" s="7">
        <v>3</v>
      </c>
      <c r="D12" s="7">
        <v>44000</v>
      </c>
      <c r="E12" s="7">
        <v>55000</v>
      </c>
      <c r="F12" s="1"/>
      <c r="G12" s="1"/>
      <c r="H12" s="1"/>
    </row>
    <row r="13" spans="2:8" ht="18" x14ac:dyDescent="0.25">
      <c r="B13" s="1"/>
      <c r="C13" s="7">
        <v>4</v>
      </c>
      <c r="D13" s="7">
        <v>38000</v>
      </c>
      <c r="E13" s="7">
        <v>58000</v>
      </c>
      <c r="F13" s="1"/>
      <c r="G13" s="1"/>
      <c r="H13" s="1"/>
    </row>
    <row r="14" spans="2:8" ht="18" x14ac:dyDescent="0.25">
      <c r="B14" s="1"/>
      <c r="C14" s="7">
        <v>5</v>
      </c>
      <c r="D14" s="7">
        <v>35000</v>
      </c>
      <c r="E14" s="7">
        <v>60000</v>
      </c>
      <c r="F14" s="1"/>
      <c r="G14" s="1"/>
      <c r="H14" s="1"/>
    </row>
    <row r="15" spans="2:8" ht="18" x14ac:dyDescent="0.25">
      <c r="C15" s="7">
        <v>6</v>
      </c>
      <c r="D15" s="7">
        <v>35000</v>
      </c>
      <c r="E15" s="7">
        <v>80000</v>
      </c>
    </row>
    <row r="16" spans="2:8" ht="18" x14ac:dyDescent="0.25">
      <c r="C16" s="7">
        <v>7</v>
      </c>
      <c r="D16" s="7">
        <v>35000</v>
      </c>
      <c r="E16" s="7">
        <v>100000</v>
      </c>
    </row>
    <row r="17" spans="1:5" ht="18" x14ac:dyDescent="0.25">
      <c r="C17" s="7">
        <v>8</v>
      </c>
      <c r="D17" s="7">
        <v>28000</v>
      </c>
      <c r="E17" s="7">
        <v>100000</v>
      </c>
    </row>
    <row r="18" spans="1:5" ht="18" x14ac:dyDescent="0.25">
      <c r="C18" s="7">
        <v>9</v>
      </c>
      <c r="D18" s="7"/>
      <c r="E18" s="7">
        <v>80000</v>
      </c>
    </row>
    <row r="20" spans="1:5" ht="18" x14ac:dyDescent="0.25">
      <c r="A20" s="1" t="s">
        <v>11</v>
      </c>
      <c r="B20" s="1"/>
    </row>
    <row r="21" spans="1:5" ht="18" x14ac:dyDescent="0.25">
      <c r="B21" s="6" t="s">
        <v>16</v>
      </c>
      <c r="C21" s="6" t="s">
        <v>17</v>
      </c>
    </row>
    <row r="22" spans="1:5" ht="18" x14ac:dyDescent="0.25">
      <c r="A22" s="1" t="s">
        <v>8</v>
      </c>
      <c r="B22" s="6">
        <v>-160000</v>
      </c>
      <c r="C22" s="6">
        <v>-30000</v>
      </c>
    </row>
    <row r="23" spans="1:5" ht="18" x14ac:dyDescent="0.25">
      <c r="A23" s="1" t="s">
        <v>9</v>
      </c>
      <c r="B23" s="8">
        <v>40000</v>
      </c>
      <c r="C23" s="8">
        <v>40000</v>
      </c>
    </row>
    <row r="24" spans="1:5" ht="18" x14ac:dyDescent="0.25">
      <c r="B24" s="8">
        <v>42000</v>
      </c>
      <c r="C24" s="8">
        <v>40000</v>
      </c>
    </row>
    <row r="25" spans="1:5" ht="18" x14ac:dyDescent="0.25">
      <c r="B25" s="8">
        <v>44000</v>
      </c>
      <c r="C25" s="8">
        <v>55000</v>
      </c>
    </row>
    <row r="26" spans="1:5" ht="18" x14ac:dyDescent="0.25">
      <c r="B26" s="8">
        <v>38000</v>
      </c>
      <c r="C26" s="8">
        <v>58000</v>
      </c>
    </row>
    <row r="27" spans="1:5" ht="18" x14ac:dyDescent="0.25">
      <c r="B27" s="8">
        <v>35000</v>
      </c>
      <c r="C27" s="8">
        <v>60000</v>
      </c>
    </row>
    <row r="28" spans="1:5" ht="18" x14ac:dyDescent="0.25">
      <c r="B28" s="8">
        <v>35000</v>
      </c>
      <c r="C28" s="8">
        <v>80000</v>
      </c>
    </row>
    <row r="29" spans="1:5" ht="18" x14ac:dyDescent="0.25">
      <c r="B29" s="8">
        <v>35000</v>
      </c>
      <c r="C29" s="8">
        <v>100000</v>
      </c>
    </row>
    <row r="30" spans="1:5" ht="18" x14ac:dyDescent="0.25">
      <c r="B30" s="8">
        <v>28000</v>
      </c>
      <c r="C30" s="8">
        <v>100000</v>
      </c>
    </row>
    <row r="31" spans="1:5" ht="18" x14ac:dyDescent="0.25">
      <c r="B31" s="9"/>
      <c r="C31" s="8">
        <v>80000</v>
      </c>
    </row>
    <row r="32" spans="1:5" ht="18" x14ac:dyDescent="0.25">
      <c r="A32" s="4" t="s">
        <v>19</v>
      </c>
      <c r="B32" s="10">
        <f>NPV(D5,B22:B31)</f>
        <v>32269.899143890168</v>
      </c>
      <c r="C32" s="10">
        <f>NPV(E5,C22:C31)</f>
        <v>286606.91427246155</v>
      </c>
    </row>
    <row r="33" spans="1:3" ht="18" x14ac:dyDescent="0.25">
      <c r="A33" s="4" t="s">
        <v>14</v>
      </c>
      <c r="B33" s="11">
        <f>IRR(B22:B31)</f>
        <v>0.17389006941877572</v>
      </c>
      <c r="C33" s="11">
        <f>IRR(C22:C31)</f>
        <v>1.4359499203294019</v>
      </c>
    </row>
    <row r="35" spans="1:3" ht="18" x14ac:dyDescent="0.25">
      <c r="A35" s="1" t="s">
        <v>10</v>
      </c>
      <c r="B35" s="1"/>
    </row>
    <row r="36" spans="1:3" ht="18" x14ac:dyDescent="0.25">
      <c r="A36" s="4" t="s">
        <v>12</v>
      </c>
    </row>
    <row r="37" spans="1:3" ht="18" x14ac:dyDescent="0.25">
      <c r="A37" s="4" t="s">
        <v>16</v>
      </c>
    </row>
    <row r="38" spans="1:3" ht="18" x14ac:dyDescent="0.25">
      <c r="A38" s="12" t="s">
        <v>6</v>
      </c>
      <c r="B38" s="13" t="s">
        <v>20</v>
      </c>
      <c r="C38" s="13" t="s">
        <v>21</v>
      </c>
    </row>
    <row r="39" spans="1:3" ht="18" x14ac:dyDescent="0.25">
      <c r="A39">
        <v>1</v>
      </c>
      <c r="B39" s="8">
        <v>40000</v>
      </c>
      <c r="C39">
        <f>B39</f>
        <v>40000</v>
      </c>
    </row>
    <row r="40" spans="1:3" ht="18" x14ac:dyDescent="0.25">
      <c r="A40">
        <v>2</v>
      </c>
      <c r="B40" s="8">
        <v>42000</v>
      </c>
      <c r="C40">
        <f>C39+B40</f>
        <v>82000</v>
      </c>
    </row>
    <row r="41" spans="1:3" ht="18" x14ac:dyDescent="0.25">
      <c r="A41">
        <v>3</v>
      </c>
      <c r="B41" s="8">
        <v>44000</v>
      </c>
      <c r="C41">
        <f>C40+B41</f>
        <v>126000</v>
      </c>
    </row>
    <row r="42" spans="1:3" ht="18" x14ac:dyDescent="0.25">
      <c r="A42">
        <v>4</v>
      </c>
      <c r="B42" s="8">
        <v>38000</v>
      </c>
      <c r="C42" s="15">
        <f t="shared" ref="C42:C46" si="0">C41+B42</f>
        <v>164000</v>
      </c>
    </row>
    <row r="43" spans="1:3" ht="18" x14ac:dyDescent="0.25">
      <c r="A43">
        <v>5</v>
      </c>
      <c r="B43" s="8">
        <v>35000</v>
      </c>
      <c r="C43">
        <f t="shared" si="0"/>
        <v>199000</v>
      </c>
    </row>
    <row r="44" spans="1:3" ht="18" x14ac:dyDescent="0.25">
      <c r="A44">
        <v>6</v>
      </c>
      <c r="B44" s="8">
        <v>35000</v>
      </c>
      <c r="C44">
        <f t="shared" si="0"/>
        <v>234000</v>
      </c>
    </row>
    <row r="45" spans="1:3" ht="18" x14ac:dyDescent="0.25">
      <c r="A45">
        <v>7</v>
      </c>
      <c r="B45" s="8">
        <v>35000</v>
      </c>
      <c r="C45">
        <f t="shared" si="0"/>
        <v>269000</v>
      </c>
    </row>
    <row r="46" spans="1:3" ht="18" x14ac:dyDescent="0.25">
      <c r="A46">
        <v>8</v>
      </c>
      <c r="B46" s="8">
        <v>28000</v>
      </c>
      <c r="C46">
        <f t="shared" si="0"/>
        <v>297000</v>
      </c>
    </row>
    <row r="48" spans="1:3" ht="15" x14ac:dyDescent="0.25">
      <c r="A48" s="14" t="s">
        <v>17</v>
      </c>
    </row>
    <row r="49" spans="1:4" ht="15" x14ac:dyDescent="0.25">
      <c r="A49" s="13" t="s">
        <v>6</v>
      </c>
      <c r="B49" s="13" t="s">
        <v>20</v>
      </c>
      <c r="C49" s="13" t="s">
        <v>21</v>
      </c>
    </row>
    <row r="50" spans="1:4" ht="18" x14ac:dyDescent="0.25">
      <c r="A50">
        <v>1</v>
      </c>
      <c r="B50" s="8">
        <v>40000</v>
      </c>
      <c r="C50" s="4">
        <f>B50</f>
        <v>40000</v>
      </c>
    </row>
    <row r="51" spans="1:4" ht="18" x14ac:dyDescent="0.25">
      <c r="A51">
        <v>2</v>
      </c>
      <c r="B51" s="8">
        <v>40000</v>
      </c>
      <c r="C51" s="1">
        <f>C50+B51</f>
        <v>80000</v>
      </c>
    </row>
    <row r="52" spans="1:4" ht="18" x14ac:dyDescent="0.25">
      <c r="A52">
        <v>3</v>
      </c>
      <c r="B52" s="8">
        <v>55000</v>
      </c>
      <c r="C52" s="1">
        <f t="shared" ref="C52:C58" si="1">C51+B52</f>
        <v>135000</v>
      </c>
    </row>
    <row r="53" spans="1:4" ht="18" x14ac:dyDescent="0.25">
      <c r="A53">
        <v>4</v>
      </c>
      <c r="B53" s="8">
        <v>58000</v>
      </c>
      <c r="C53" s="1">
        <f t="shared" si="1"/>
        <v>193000</v>
      </c>
    </row>
    <row r="54" spans="1:4" ht="18" x14ac:dyDescent="0.25">
      <c r="A54">
        <v>5</v>
      </c>
      <c r="B54" s="8">
        <v>60000</v>
      </c>
      <c r="C54" s="1">
        <f t="shared" si="1"/>
        <v>253000</v>
      </c>
    </row>
    <row r="55" spans="1:4" ht="18" x14ac:dyDescent="0.25">
      <c r="A55">
        <v>6</v>
      </c>
      <c r="B55" s="8">
        <v>80000</v>
      </c>
      <c r="C55" s="1">
        <f t="shared" si="1"/>
        <v>333000</v>
      </c>
    </row>
    <row r="56" spans="1:4" ht="18" x14ac:dyDescent="0.25">
      <c r="A56">
        <v>7</v>
      </c>
      <c r="B56" s="8">
        <v>100000</v>
      </c>
      <c r="C56" s="1">
        <f t="shared" si="1"/>
        <v>433000</v>
      </c>
    </row>
    <row r="57" spans="1:4" ht="18" x14ac:dyDescent="0.25">
      <c r="A57">
        <v>8</v>
      </c>
      <c r="B57" s="8">
        <v>100000</v>
      </c>
      <c r="C57" s="1">
        <f t="shared" si="1"/>
        <v>533000</v>
      </c>
    </row>
    <row r="58" spans="1:4" ht="18" x14ac:dyDescent="0.25">
      <c r="A58">
        <v>9</v>
      </c>
      <c r="B58" s="8">
        <v>80000</v>
      </c>
      <c r="C58" s="1">
        <f t="shared" si="1"/>
        <v>613000</v>
      </c>
    </row>
    <row r="60" spans="1:4" ht="18" x14ac:dyDescent="0.25">
      <c r="A60" s="4" t="s">
        <v>13</v>
      </c>
    </row>
    <row r="61" spans="1:4" x14ac:dyDescent="0.2">
      <c r="A61" s="15" t="s">
        <v>16</v>
      </c>
    </row>
    <row r="62" spans="1:4" ht="15" x14ac:dyDescent="0.2">
      <c r="A62" s="17" t="s">
        <v>6</v>
      </c>
      <c r="B62" s="17" t="s">
        <v>22</v>
      </c>
      <c r="C62" s="17" t="s">
        <v>23</v>
      </c>
      <c r="D62" s="17" t="s">
        <v>24</v>
      </c>
    </row>
    <row r="63" spans="1:4" ht="18" x14ac:dyDescent="0.25">
      <c r="A63" s="2">
        <v>1</v>
      </c>
      <c r="B63" s="7">
        <v>40000</v>
      </c>
      <c r="C63" s="5">
        <f>SLN(D$4,D$6,D$7)</f>
        <v>19000</v>
      </c>
      <c r="D63" s="5">
        <f>B63-C63</f>
        <v>21000</v>
      </c>
    </row>
    <row r="64" spans="1:4" ht="18" x14ac:dyDescent="0.25">
      <c r="A64" s="2">
        <v>2</v>
      </c>
      <c r="B64" s="7">
        <v>42000</v>
      </c>
      <c r="C64" s="5">
        <f t="shared" ref="C64:C70" si="2">SLN(D$4,D$6,D$7)</f>
        <v>19000</v>
      </c>
      <c r="D64" s="5">
        <f t="shared" ref="D64:D70" si="3">B64-C64</f>
        <v>23000</v>
      </c>
    </row>
    <row r="65" spans="1:8" ht="18" x14ac:dyDescent="0.25">
      <c r="A65" s="2">
        <v>3</v>
      </c>
      <c r="B65" s="7">
        <v>44000</v>
      </c>
      <c r="C65" s="5">
        <f t="shared" si="2"/>
        <v>19000</v>
      </c>
      <c r="D65" s="5">
        <f t="shared" si="3"/>
        <v>25000</v>
      </c>
      <c r="F65" t="s">
        <v>25</v>
      </c>
      <c r="H65" s="18">
        <f>(SUM(D63:D70)/D7)/((D4+E6)/2)</f>
        <v>0.19701086956521738</v>
      </c>
    </row>
    <row r="66" spans="1:8" ht="18" x14ac:dyDescent="0.25">
      <c r="A66" s="2">
        <v>4</v>
      </c>
      <c r="B66" s="7">
        <v>38000</v>
      </c>
      <c r="C66" s="5">
        <f t="shared" si="2"/>
        <v>19000</v>
      </c>
      <c r="D66" s="5">
        <f t="shared" si="3"/>
        <v>19000</v>
      </c>
      <c r="F66" s="19" t="s">
        <v>27</v>
      </c>
      <c r="G66" s="19"/>
      <c r="H66" s="22">
        <f>AVERAGE(D63:D70)</f>
        <v>18125</v>
      </c>
    </row>
    <row r="67" spans="1:8" ht="18" x14ac:dyDescent="0.25">
      <c r="A67" s="2">
        <v>5</v>
      </c>
      <c r="B67" s="7">
        <v>35000</v>
      </c>
      <c r="C67" s="5">
        <f t="shared" si="2"/>
        <v>19000</v>
      </c>
      <c r="D67" s="5">
        <f t="shared" si="3"/>
        <v>16000</v>
      </c>
      <c r="F67" s="19" t="s">
        <v>28</v>
      </c>
      <c r="G67" s="19"/>
      <c r="H67" s="20">
        <f>(D4+D6)/2</f>
        <v>84000</v>
      </c>
    </row>
    <row r="68" spans="1:8" ht="18" x14ac:dyDescent="0.25">
      <c r="A68" s="2">
        <v>6</v>
      </c>
      <c r="B68" s="7">
        <v>35000</v>
      </c>
      <c r="C68" s="5">
        <f t="shared" si="2"/>
        <v>19000</v>
      </c>
      <c r="D68" s="5">
        <f t="shared" si="3"/>
        <v>16000</v>
      </c>
      <c r="F68" s="19" t="s">
        <v>15</v>
      </c>
      <c r="G68" s="19"/>
      <c r="H68" s="21">
        <f>H66/H67</f>
        <v>0.21577380952380953</v>
      </c>
    </row>
    <row r="69" spans="1:8" ht="18" x14ac:dyDescent="0.25">
      <c r="A69" s="2">
        <v>7</v>
      </c>
      <c r="B69" s="7">
        <v>35000</v>
      </c>
      <c r="C69" s="5">
        <f t="shared" si="2"/>
        <v>19000</v>
      </c>
      <c r="D69" s="5">
        <f t="shared" si="3"/>
        <v>16000</v>
      </c>
    </row>
    <row r="70" spans="1:8" ht="18" x14ac:dyDescent="0.25">
      <c r="A70" s="2">
        <v>8</v>
      </c>
      <c r="B70" s="7">
        <v>28000</v>
      </c>
      <c r="C70" s="5">
        <f t="shared" si="2"/>
        <v>19000</v>
      </c>
      <c r="D70" s="5">
        <f t="shared" si="3"/>
        <v>9000</v>
      </c>
    </row>
    <row r="72" spans="1:8" x14ac:dyDescent="0.2">
      <c r="A72" s="15" t="s">
        <v>17</v>
      </c>
    </row>
    <row r="73" spans="1:8" ht="15" x14ac:dyDescent="0.2">
      <c r="A73" s="17" t="s">
        <v>6</v>
      </c>
      <c r="B73" s="17" t="s">
        <v>22</v>
      </c>
      <c r="C73" s="17" t="s">
        <v>23</v>
      </c>
      <c r="D73" s="17" t="s">
        <v>24</v>
      </c>
    </row>
    <row r="74" spans="1:8" ht="18" x14ac:dyDescent="0.25">
      <c r="A74" s="2">
        <v>1</v>
      </c>
      <c r="B74" s="7">
        <v>40000</v>
      </c>
      <c r="C74" s="16">
        <f>SLN(E$4,E$6,E$7)</f>
        <v>666.66666666666663</v>
      </c>
      <c r="D74" s="16">
        <f>B74-C74</f>
        <v>39333.333333333336</v>
      </c>
    </row>
    <row r="75" spans="1:8" ht="18" x14ac:dyDescent="0.25">
      <c r="A75" s="2">
        <v>2</v>
      </c>
      <c r="B75" s="7">
        <v>40000</v>
      </c>
      <c r="C75" s="16">
        <f t="shared" ref="C75:C82" si="4">SLN(E$4,E$6,E$7)</f>
        <v>666.66666666666663</v>
      </c>
      <c r="D75" s="16">
        <f t="shared" ref="D75:D82" si="5">B75-C75</f>
        <v>39333.333333333336</v>
      </c>
    </row>
    <row r="76" spans="1:8" ht="18" x14ac:dyDescent="0.25">
      <c r="A76" s="2">
        <v>3</v>
      </c>
      <c r="B76" s="7">
        <v>55000</v>
      </c>
      <c r="C76" s="16">
        <f t="shared" si="4"/>
        <v>666.66666666666663</v>
      </c>
      <c r="D76" s="16">
        <f t="shared" si="5"/>
        <v>54333.333333333336</v>
      </c>
      <c r="F76" t="s">
        <v>25</v>
      </c>
      <c r="H76" s="25">
        <f>(SUM(D74:D82)/E7)/((E4+E6)/2)</f>
        <v>2.4979423868312756</v>
      </c>
    </row>
    <row r="77" spans="1:8" ht="18" x14ac:dyDescent="0.25">
      <c r="A77" s="2">
        <v>4</v>
      </c>
      <c r="B77" s="7">
        <v>58000</v>
      </c>
      <c r="C77" s="16">
        <f t="shared" si="4"/>
        <v>666.66666666666663</v>
      </c>
      <c r="D77" s="16">
        <f t="shared" si="5"/>
        <v>57333.333333333336</v>
      </c>
      <c r="F77" s="19" t="s">
        <v>27</v>
      </c>
      <c r="G77" s="19"/>
      <c r="H77" s="22">
        <f>AVERAGE(D74:D82)</f>
        <v>67444.444444444438</v>
      </c>
    </row>
    <row r="78" spans="1:8" ht="18" x14ac:dyDescent="0.25">
      <c r="A78" s="2">
        <v>5</v>
      </c>
      <c r="B78" s="7">
        <v>60000</v>
      </c>
      <c r="C78" s="16">
        <f t="shared" si="4"/>
        <v>666.66666666666663</v>
      </c>
      <c r="D78" s="16">
        <f t="shared" si="5"/>
        <v>59333.333333333336</v>
      </c>
      <c r="F78" s="19" t="s">
        <v>28</v>
      </c>
      <c r="G78" s="19"/>
      <c r="H78" s="20">
        <f>(E4+E6)/2</f>
        <v>27000</v>
      </c>
    </row>
    <row r="79" spans="1:8" ht="18" x14ac:dyDescent="0.25">
      <c r="A79" s="2">
        <v>6</v>
      </c>
      <c r="B79" s="7">
        <v>80000</v>
      </c>
      <c r="C79" s="16">
        <f t="shared" si="4"/>
        <v>666.66666666666663</v>
      </c>
      <c r="D79" s="16">
        <f t="shared" si="5"/>
        <v>79333.333333333328</v>
      </c>
      <c r="F79" s="19" t="s">
        <v>15</v>
      </c>
      <c r="G79" s="19"/>
      <c r="H79" s="21">
        <f>H77/H78</f>
        <v>2.4979423868312756</v>
      </c>
    </row>
    <row r="80" spans="1:8" ht="18" x14ac:dyDescent="0.25">
      <c r="A80" s="2">
        <v>7</v>
      </c>
      <c r="B80" s="7">
        <v>100000</v>
      </c>
      <c r="C80" s="16">
        <f t="shared" si="4"/>
        <v>666.66666666666663</v>
      </c>
      <c r="D80" s="16">
        <f t="shared" si="5"/>
        <v>99333.333333333328</v>
      </c>
    </row>
    <row r="81" spans="1:4" ht="18" x14ac:dyDescent="0.25">
      <c r="A81" s="2">
        <v>8</v>
      </c>
      <c r="B81" s="7">
        <v>100000</v>
      </c>
      <c r="C81" s="16">
        <f t="shared" si="4"/>
        <v>666.66666666666663</v>
      </c>
      <c r="D81" s="16">
        <f t="shared" si="5"/>
        <v>99333.333333333328</v>
      </c>
    </row>
    <row r="82" spans="1:4" ht="18" x14ac:dyDescent="0.25">
      <c r="A82" s="2">
        <v>9</v>
      </c>
      <c r="B82" s="7">
        <v>80000</v>
      </c>
      <c r="C82" s="16">
        <f t="shared" si="4"/>
        <v>666.66666666666663</v>
      </c>
      <c r="D82" s="16">
        <f t="shared" si="5"/>
        <v>79333.333333333328</v>
      </c>
    </row>
    <row r="85" spans="1:4" ht="18" x14ac:dyDescent="0.25">
      <c r="B85" s="4" t="s">
        <v>26</v>
      </c>
      <c r="C85" s="4"/>
    </row>
  </sheetData>
  <mergeCells count="2">
    <mergeCell ref="B1:H1"/>
    <mergeCell ref="C8:E8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الواجب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lbaarimah</cp:lastModifiedBy>
  <cp:lastPrinted>2013-11-18T19:02:52Z</cp:lastPrinted>
  <dcterms:created xsi:type="dcterms:W3CDTF">2013-11-13T13:56:31Z</dcterms:created>
  <dcterms:modified xsi:type="dcterms:W3CDTF">2014-04-17T05:28:37Z</dcterms:modified>
</cp:coreProperties>
</file>