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251\خط الانحدار\"/>
    </mc:Choice>
  </mc:AlternateContent>
  <bookViews>
    <workbookView xWindow="0" yWindow="0" windowWidth="8616" windowHeight="64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4" i="1"/>
  <c r="H5" i="1"/>
  <c r="H6" i="1"/>
  <c r="H3" i="1"/>
  <c r="G4" i="1"/>
  <c r="G5" i="1"/>
  <c r="G6" i="1"/>
  <c r="G3" i="1"/>
  <c r="O22" i="1"/>
  <c r="P22" i="1"/>
  <c r="O17" i="1"/>
  <c r="O18" i="1"/>
  <c r="O19" i="1"/>
  <c r="O20" i="1"/>
  <c r="O16" i="1"/>
  <c r="K22" i="1"/>
  <c r="L22" i="1"/>
  <c r="L17" i="1"/>
  <c r="L18" i="1"/>
  <c r="L19" i="1"/>
  <c r="L20" i="1"/>
  <c r="L16" i="1"/>
  <c r="K17" i="1"/>
  <c r="K18" i="1"/>
  <c r="K19" i="1"/>
  <c r="K20" i="1"/>
  <c r="K16" i="1"/>
  <c r="J17" i="1"/>
  <c r="J18" i="1"/>
  <c r="J19" i="1"/>
  <c r="J20" i="1"/>
  <c r="J16" i="1"/>
  <c r="G28" i="1"/>
  <c r="G29" i="1"/>
  <c r="F23" i="1"/>
  <c r="G23" i="1"/>
  <c r="H23" i="1"/>
  <c r="E25" i="1"/>
  <c r="F22" i="1"/>
  <c r="G22" i="1"/>
  <c r="H22" i="1"/>
  <c r="I22" i="1"/>
  <c r="E22" i="1"/>
  <c r="E17" i="1"/>
  <c r="F17" i="1"/>
  <c r="G17" i="1"/>
  <c r="H17" i="1"/>
  <c r="I17" i="1"/>
  <c r="E18" i="1"/>
  <c r="F18" i="1" s="1"/>
  <c r="G18" i="1"/>
  <c r="H18" i="1" s="1"/>
  <c r="I18" i="1"/>
  <c r="E19" i="1"/>
  <c r="F19" i="1"/>
  <c r="G19" i="1"/>
  <c r="I19" i="1" s="1"/>
  <c r="H19" i="1"/>
  <c r="E20" i="1"/>
  <c r="F20" i="1" s="1"/>
  <c r="G20" i="1"/>
  <c r="H20" i="1" s="1"/>
  <c r="I16" i="1"/>
  <c r="H16" i="1"/>
  <c r="G16" i="1"/>
  <c r="F16" i="1"/>
  <c r="E16" i="1"/>
  <c r="D22" i="1"/>
  <c r="C22" i="1"/>
  <c r="F4" i="1"/>
  <c r="F5" i="1"/>
  <c r="F6" i="1"/>
  <c r="F3" i="1"/>
  <c r="C13" i="1"/>
  <c r="C14" i="1"/>
  <c r="C11" i="1"/>
  <c r="C10" i="1"/>
  <c r="D11" i="1"/>
  <c r="D8" i="1"/>
  <c r="E8" i="1"/>
  <c r="C8" i="1"/>
  <c r="E4" i="1"/>
  <c r="E5" i="1"/>
  <c r="E6" i="1"/>
  <c r="E3" i="1"/>
  <c r="C4" i="1"/>
  <c r="D4" i="1"/>
  <c r="C5" i="1"/>
  <c r="D5" i="1"/>
  <c r="C6" i="1"/>
  <c r="D6" i="1"/>
  <c r="C3" i="1"/>
  <c r="D3" i="1"/>
  <c r="B8" i="1"/>
  <c r="A8" i="1"/>
  <c r="I20" i="1" l="1"/>
</calcChain>
</file>

<file path=xl/sharedStrings.xml><?xml version="1.0" encoding="utf-8"?>
<sst xmlns="http://schemas.openxmlformats.org/spreadsheetml/2006/main" count="42" uniqueCount="22">
  <si>
    <t>x</t>
  </si>
  <si>
    <t>y</t>
  </si>
  <si>
    <t>x-xb</t>
  </si>
  <si>
    <t>y-yb</t>
  </si>
  <si>
    <t>(y-yb)^2</t>
  </si>
  <si>
    <t>(x-xb)^2</t>
  </si>
  <si>
    <t>(x-xb)*(y-yb)</t>
  </si>
  <si>
    <t>b1</t>
  </si>
  <si>
    <t>b0</t>
  </si>
  <si>
    <t>Yh</t>
  </si>
  <si>
    <t>S</t>
  </si>
  <si>
    <t>r*(sy/sx)</t>
  </si>
  <si>
    <t>yb-xb*b1</t>
  </si>
  <si>
    <t>yh</t>
  </si>
  <si>
    <t>قيم متنبا بها</t>
  </si>
  <si>
    <t>y-yh</t>
  </si>
  <si>
    <t>غير المفسر (الخطأ)</t>
  </si>
  <si>
    <t>yh-yb</t>
  </si>
  <si>
    <t>التباين المفسر</t>
  </si>
  <si>
    <t>التباين الكلي</t>
  </si>
  <si>
    <t xml:space="preserve">كلي = مفسر +غير مفسر </t>
  </si>
  <si>
    <t>(yh-yb)^2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</si>
</sst>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7" zoomScale="115" zoomScaleNormal="115" workbookViewId="0">
      <selection activeCell="A7" sqref="A7"/>
    </sheetView>
  </sheetViews>
  <sheetFormatPr defaultRowHeight="14.4" x14ac:dyDescent="0.3"/>
  <cols>
    <col min="1" max="4" width="8.88671875" style="2"/>
    <col min="5" max="5" width="11.6640625" style="2" customWidth="1"/>
    <col min="6" max="6" width="8.88671875" style="2"/>
    <col min="7" max="7" width="14.21875" style="2" customWidth="1"/>
    <col min="8" max="8" width="8.88671875" style="2"/>
    <col min="9" max="9" width="10.77734375" style="2" customWidth="1"/>
    <col min="10" max="10" width="8.88671875" style="2"/>
    <col min="11" max="11" width="14.44140625" style="2" customWidth="1"/>
    <col min="12" max="16384" width="8.88671875" style="2"/>
  </cols>
  <sheetData>
    <row r="1" spans="1:16" x14ac:dyDescent="0.3">
      <c r="F1" s="6" t="s">
        <v>14</v>
      </c>
      <c r="G1" s="6" t="s">
        <v>16</v>
      </c>
      <c r="H1" s="7" t="s">
        <v>18</v>
      </c>
      <c r="I1" s="8" t="s">
        <v>19</v>
      </c>
    </row>
    <row r="2" spans="1:16" x14ac:dyDescent="0.3">
      <c r="A2" s="1" t="s">
        <v>1</v>
      </c>
      <c r="B2" s="1" t="s">
        <v>0</v>
      </c>
      <c r="C2" s="1" t="s">
        <v>5</v>
      </c>
      <c r="D2" s="1" t="s">
        <v>4</v>
      </c>
      <c r="E2" s="1" t="s">
        <v>6</v>
      </c>
      <c r="F2" s="1" t="s">
        <v>9</v>
      </c>
      <c r="G2" s="1" t="s">
        <v>15</v>
      </c>
      <c r="H2" s="2" t="s">
        <v>21</v>
      </c>
      <c r="I2" s="2" t="s">
        <v>4</v>
      </c>
    </row>
    <row r="3" spans="1:16" x14ac:dyDescent="0.3">
      <c r="A3" s="1">
        <v>1</v>
      </c>
      <c r="B3" s="1">
        <v>2</v>
      </c>
      <c r="C3" s="1">
        <f>(B3-6)^2</f>
        <v>16</v>
      </c>
      <c r="D3" s="1">
        <f>(A3-3)^2</f>
        <v>4</v>
      </c>
      <c r="E3" s="1">
        <f>(B3-6)*(A3-3)</f>
        <v>8</v>
      </c>
      <c r="F3" s="1">
        <f>B3*0.5</f>
        <v>1</v>
      </c>
      <c r="G3" s="1">
        <f>(F3-A3)*2</f>
        <v>0</v>
      </c>
      <c r="H3" s="2">
        <f>(F3-3)^2</f>
        <v>4</v>
      </c>
      <c r="I3" s="2">
        <v>4</v>
      </c>
    </row>
    <row r="4" spans="1:16" x14ac:dyDescent="0.3">
      <c r="A4" s="1">
        <v>2</v>
      </c>
      <c r="B4" s="1">
        <v>4</v>
      </c>
      <c r="C4" s="1">
        <f t="shared" ref="C4:C6" si="0">(B4-6)^2</f>
        <v>4</v>
      </c>
      <c r="D4" s="1">
        <f t="shared" ref="D4:D6" si="1">(A4-3)^2</f>
        <v>1</v>
      </c>
      <c r="E4" s="1">
        <f t="shared" ref="E4:E6" si="2">(B4-6)*(A4-3)</f>
        <v>2</v>
      </c>
      <c r="F4" s="1">
        <f t="shared" ref="F4:F6" si="3">B4*0.5</f>
        <v>2</v>
      </c>
      <c r="G4" s="1">
        <f t="shared" ref="G4:G6" si="4">(F4-A4)*2</f>
        <v>0</v>
      </c>
      <c r="H4" s="2">
        <f t="shared" ref="H4:H6" si="5">(F4-3)^2</f>
        <v>1</v>
      </c>
      <c r="I4" s="2">
        <v>1</v>
      </c>
    </row>
    <row r="5" spans="1:16" x14ac:dyDescent="0.3">
      <c r="A5" s="1">
        <v>3</v>
      </c>
      <c r="B5" s="1">
        <v>6</v>
      </c>
      <c r="C5" s="1">
        <f t="shared" si="0"/>
        <v>0</v>
      </c>
      <c r="D5" s="1">
        <f t="shared" si="1"/>
        <v>0</v>
      </c>
      <c r="E5" s="1">
        <f t="shared" si="2"/>
        <v>0</v>
      </c>
      <c r="F5" s="1">
        <f t="shared" si="3"/>
        <v>3</v>
      </c>
      <c r="G5" s="1">
        <f t="shared" si="4"/>
        <v>0</v>
      </c>
      <c r="H5" s="2">
        <f t="shared" si="5"/>
        <v>0</v>
      </c>
      <c r="I5" s="2">
        <v>0</v>
      </c>
    </row>
    <row r="6" spans="1:16" x14ac:dyDescent="0.3">
      <c r="A6" s="1">
        <v>6</v>
      </c>
      <c r="B6" s="1">
        <v>12</v>
      </c>
      <c r="C6" s="1">
        <f t="shared" si="0"/>
        <v>36</v>
      </c>
      <c r="D6" s="1">
        <f t="shared" si="1"/>
        <v>9</v>
      </c>
      <c r="E6" s="1">
        <f t="shared" si="2"/>
        <v>18</v>
      </c>
      <c r="F6" s="1">
        <f t="shared" si="3"/>
        <v>6</v>
      </c>
      <c r="G6" s="1">
        <f t="shared" si="4"/>
        <v>0</v>
      </c>
      <c r="H6" s="2">
        <f t="shared" si="5"/>
        <v>9</v>
      </c>
      <c r="I6" s="2">
        <v>9</v>
      </c>
    </row>
    <row r="7" spans="1:16" x14ac:dyDescent="0.3">
      <c r="A7" s="1"/>
      <c r="B7" s="1"/>
      <c r="C7" s="1"/>
      <c r="D7" s="1"/>
      <c r="E7" s="1"/>
      <c r="F7" s="1"/>
      <c r="G7" s="1"/>
    </row>
    <row r="8" spans="1:16" x14ac:dyDescent="0.3">
      <c r="A8" s="3">
        <f>AVERAGE(A3:A6)</f>
        <v>3</v>
      </c>
      <c r="B8" s="3">
        <f>AVERAGE(B3:B6)</f>
        <v>6</v>
      </c>
      <c r="C8" s="1">
        <f>SUM(C3:C6)</f>
        <v>56</v>
      </c>
      <c r="D8" s="1">
        <f t="shared" ref="D8:E8" si="6">SUM(D3:D6)</f>
        <v>14</v>
      </c>
      <c r="E8" s="1">
        <f t="shared" si="6"/>
        <v>28</v>
      </c>
      <c r="F8" s="1"/>
      <c r="G8" s="1"/>
      <c r="H8" s="2">
        <f>SUM(H3:H6)</f>
        <v>14</v>
      </c>
      <c r="I8" s="2">
        <v>14</v>
      </c>
    </row>
    <row r="9" spans="1:16" x14ac:dyDescent="0.3">
      <c r="A9" s="1"/>
      <c r="B9" s="1"/>
      <c r="C9" s="1"/>
      <c r="D9" s="1"/>
      <c r="E9" s="1"/>
      <c r="F9" s="1"/>
      <c r="G9" s="1"/>
    </row>
    <row r="10" spans="1:16" x14ac:dyDescent="0.3">
      <c r="A10" s="1"/>
      <c r="B10" s="1"/>
      <c r="C10" s="1">
        <f>_xlfn.STDEV.S(A3:A6)</f>
        <v>2.1602468994692869</v>
      </c>
      <c r="D10" s="1"/>
      <c r="E10" s="1"/>
      <c r="F10" s="1"/>
      <c r="G10" s="1"/>
    </row>
    <row r="11" spans="1:16" x14ac:dyDescent="0.3">
      <c r="C11" s="2">
        <f>_xlfn.STDEV.S(B3:B6)</f>
        <v>4.3204937989385739</v>
      </c>
      <c r="D11" s="2">
        <f>E8/(C8*D8)^0.5</f>
        <v>1</v>
      </c>
    </row>
    <row r="13" spans="1:16" x14ac:dyDescent="0.3">
      <c r="B13" s="2" t="s">
        <v>8</v>
      </c>
      <c r="C13" s="2">
        <f>A8-B8*C14</f>
        <v>0</v>
      </c>
    </row>
    <row r="14" spans="1:16" x14ac:dyDescent="0.3">
      <c r="B14" s="2" t="s">
        <v>7</v>
      </c>
      <c r="C14" s="2">
        <f>C10/C11</f>
        <v>0.5</v>
      </c>
      <c r="J14" s="6" t="s">
        <v>14</v>
      </c>
      <c r="K14" s="6" t="s">
        <v>16</v>
      </c>
      <c r="L14" s="7" t="s">
        <v>18</v>
      </c>
      <c r="M14" s="8" t="s">
        <v>19</v>
      </c>
      <c r="N14" s="9" t="s">
        <v>14</v>
      </c>
      <c r="O14" s="9" t="s">
        <v>16</v>
      </c>
      <c r="P14" s="10" t="s">
        <v>18</v>
      </c>
    </row>
    <row r="15" spans="1:16" x14ac:dyDescent="0.3">
      <c r="C15" s="1" t="s">
        <v>0</v>
      </c>
      <c r="D15" s="1" t="s">
        <v>1</v>
      </c>
      <c r="E15" s="1" t="s">
        <v>2</v>
      </c>
      <c r="F15" s="1" t="s">
        <v>5</v>
      </c>
      <c r="G15" s="1" t="s">
        <v>3</v>
      </c>
      <c r="H15" s="1" t="s">
        <v>4</v>
      </c>
      <c r="I15" s="1" t="s">
        <v>6</v>
      </c>
      <c r="J15" s="7" t="s">
        <v>13</v>
      </c>
      <c r="K15" s="7" t="s">
        <v>15</v>
      </c>
      <c r="L15" s="7" t="s">
        <v>17</v>
      </c>
      <c r="M15" s="8" t="s">
        <v>4</v>
      </c>
      <c r="N15" s="10" t="s">
        <v>13</v>
      </c>
      <c r="O15" s="10" t="s">
        <v>15</v>
      </c>
      <c r="P15" s="9" t="s">
        <v>17</v>
      </c>
    </row>
    <row r="16" spans="1:16" x14ac:dyDescent="0.3">
      <c r="C16" s="1">
        <v>1</v>
      </c>
      <c r="D16" s="1">
        <v>10</v>
      </c>
      <c r="E16" s="1">
        <f>C16-3</f>
        <v>-2</v>
      </c>
      <c r="F16" s="1">
        <f>E16^2</f>
        <v>4</v>
      </c>
      <c r="G16" s="1">
        <f>D16-13.2</f>
        <v>-3.1999999999999993</v>
      </c>
      <c r="H16" s="1">
        <f>G16^2</f>
        <v>10.239999999999995</v>
      </c>
      <c r="I16" s="1">
        <f>G16*E16</f>
        <v>6.3999999999999986</v>
      </c>
      <c r="J16" s="7">
        <f>4.8+C16*2.8</f>
        <v>7.6</v>
      </c>
      <c r="K16" s="7">
        <f>(D16-J16)^2</f>
        <v>5.7600000000000016</v>
      </c>
      <c r="L16" s="7">
        <f>(J16-13.2)^2</f>
        <v>31.359999999999996</v>
      </c>
      <c r="M16" s="8">
        <v>10.239999999999995</v>
      </c>
      <c r="N16" s="10">
        <v>13.2</v>
      </c>
      <c r="O16" s="10">
        <f>(D16-13.2)^2</f>
        <v>10.239999999999995</v>
      </c>
      <c r="P16" s="9">
        <v>0</v>
      </c>
    </row>
    <row r="17" spans="3:16" x14ac:dyDescent="0.3">
      <c r="C17" s="1">
        <v>2</v>
      </c>
      <c r="D17" s="1">
        <v>8</v>
      </c>
      <c r="E17" s="1">
        <f t="shared" ref="E17:E20" si="7">C17-3</f>
        <v>-1</v>
      </c>
      <c r="F17" s="1">
        <f t="shared" ref="F17:F20" si="8">E17^2</f>
        <v>1</v>
      </c>
      <c r="G17" s="1">
        <f t="shared" ref="G17:G20" si="9">D17-13.2</f>
        <v>-5.1999999999999993</v>
      </c>
      <c r="H17" s="1">
        <f t="shared" ref="H17:H20" si="10">G17^2</f>
        <v>27.039999999999992</v>
      </c>
      <c r="I17" s="1">
        <f t="shared" ref="I17:I20" si="11">G17*E17</f>
        <v>5.1999999999999993</v>
      </c>
      <c r="J17" s="7">
        <f t="shared" ref="J17:J20" si="12">4.8+C17*2.8</f>
        <v>10.399999999999999</v>
      </c>
      <c r="K17" s="7">
        <f t="shared" ref="K17:K20" si="13">(D17-J17)^2</f>
        <v>5.7599999999999936</v>
      </c>
      <c r="L17" s="7">
        <f t="shared" ref="L17:L20" si="14">(J17-13.2)^2</f>
        <v>7.8400000000000043</v>
      </c>
      <c r="M17" s="8">
        <v>27.039999999999992</v>
      </c>
      <c r="N17" s="10">
        <v>13.2</v>
      </c>
      <c r="O17" s="10">
        <f t="shared" ref="O17:O20" si="15">(D17-13.2)^2</f>
        <v>27.039999999999992</v>
      </c>
      <c r="P17" s="9">
        <v>0</v>
      </c>
    </row>
    <row r="18" spans="3:16" x14ac:dyDescent="0.3">
      <c r="C18" s="1">
        <v>3</v>
      </c>
      <c r="D18" s="1">
        <v>12</v>
      </c>
      <c r="E18" s="1">
        <f t="shared" si="7"/>
        <v>0</v>
      </c>
      <c r="F18" s="1">
        <f t="shared" si="8"/>
        <v>0</v>
      </c>
      <c r="G18" s="1">
        <f t="shared" si="9"/>
        <v>-1.1999999999999993</v>
      </c>
      <c r="H18" s="1">
        <f t="shared" si="10"/>
        <v>1.4399999999999984</v>
      </c>
      <c r="I18" s="1">
        <f t="shared" si="11"/>
        <v>0</v>
      </c>
      <c r="J18" s="7">
        <f t="shared" si="12"/>
        <v>13.2</v>
      </c>
      <c r="K18" s="7">
        <f t="shared" si="13"/>
        <v>1.4399999999999984</v>
      </c>
      <c r="L18" s="7">
        <f t="shared" si="14"/>
        <v>0</v>
      </c>
      <c r="M18" s="8">
        <v>1.4399999999999984</v>
      </c>
      <c r="N18" s="10">
        <v>13.2</v>
      </c>
      <c r="O18" s="10">
        <f t="shared" si="15"/>
        <v>1.4399999999999984</v>
      </c>
      <c r="P18" s="9">
        <v>0</v>
      </c>
    </row>
    <row r="19" spans="3:16" x14ac:dyDescent="0.3">
      <c r="C19" s="1">
        <v>4</v>
      </c>
      <c r="D19" s="1">
        <v>16</v>
      </c>
      <c r="E19" s="1">
        <f t="shared" si="7"/>
        <v>1</v>
      </c>
      <c r="F19" s="1">
        <f t="shared" si="8"/>
        <v>1</v>
      </c>
      <c r="G19" s="1">
        <f t="shared" si="9"/>
        <v>2.8000000000000007</v>
      </c>
      <c r="H19" s="1">
        <f t="shared" si="10"/>
        <v>7.8400000000000043</v>
      </c>
      <c r="I19" s="1">
        <f t="shared" si="11"/>
        <v>2.8000000000000007</v>
      </c>
      <c r="J19" s="7">
        <f t="shared" si="12"/>
        <v>16</v>
      </c>
      <c r="K19" s="7">
        <f t="shared" si="13"/>
        <v>0</v>
      </c>
      <c r="L19" s="7">
        <f t="shared" si="14"/>
        <v>7.8400000000000043</v>
      </c>
      <c r="M19" s="8">
        <v>7.8400000000000043</v>
      </c>
      <c r="N19" s="10">
        <v>13.2</v>
      </c>
      <c r="O19" s="10">
        <f t="shared" si="15"/>
        <v>7.8400000000000043</v>
      </c>
      <c r="P19" s="9">
        <v>0</v>
      </c>
    </row>
    <row r="20" spans="3:16" x14ac:dyDescent="0.3">
      <c r="C20" s="1">
        <v>5</v>
      </c>
      <c r="D20" s="1">
        <v>20</v>
      </c>
      <c r="E20" s="1">
        <f t="shared" si="7"/>
        <v>2</v>
      </c>
      <c r="F20" s="1">
        <f t="shared" si="8"/>
        <v>4</v>
      </c>
      <c r="G20" s="1">
        <f t="shared" si="9"/>
        <v>6.8000000000000007</v>
      </c>
      <c r="H20" s="1">
        <f t="shared" si="10"/>
        <v>46.240000000000009</v>
      </c>
      <c r="I20" s="1">
        <f t="shared" si="11"/>
        <v>13.600000000000001</v>
      </c>
      <c r="J20" s="7">
        <f t="shared" si="12"/>
        <v>18.8</v>
      </c>
      <c r="K20" s="7">
        <f t="shared" si="13"/>
        <v>1.4399999999999984</v>
      </c>
      <c r="L20" s="7">
        <f t="shared" si="14"/>
        <v>31.360000000000017</v>
      </c>
      <c r="M20" s="8">
        <v>46.240000000000009</v>
      </c>
      <c r="N20" s="10">
        <v>13.2</v>
      </c>
      <c r="O20" s="10">
        <f t="shared" si="15"/>
        <v>46.240000000000009</v>
      </c>
      <c r="P20" s="9">
        <v>0</v>
      </c>
    </row>
    <row r="21" spans="3:16" ht="15" thickBot="1" x14ac:dyDescent="0.35">
      <c r="C21" s="1"/>
      <c r="D21" s="1"/>
      <c r="E21" s="1"/>
      <c r="F21" s="1"/>
      <c r="G21" s="1"/>
      <c r="H21" s="1"/>
      <c r="I21" s="1"/>
      <c r="J21" s="7"/>
      <c r="K21" s="7"/>
      <c r="L21" s="7"/>
      <c r="M21" s="8"/>
      <c r="N21" s="10"/>
      <c r="O21" s="10"/>
      <c r="P21" s="9"/>
    </row>
    <row r="22" spans="3:16" ht="15" thickBot="1" x14ac:dyDescent="0.35">
      <c r="C22" s="1">
        <f>AVERAGE(C16:C20)</f>
        <v>3</v>
      </c>
      <c r="D22" s="1">
        <f>AVERAGE(D16:D20)</f>
        <v>13.2</v>
      </c>
      <c r="E22" s="1">
        <f>SUM(E16:E20)</f>
        <v>0</v>
      </c>
      <c r="F22" s="11">
        <f t="shared" ref="F22:I22" si="16">SUM(F16:F20)</f>
        <v>10</v>
      </c>
      <c r="G22" s="12">
        <f t="shared" si="16"/>
        <v>0</v>
      </c>
      <c r="H22" s="12">
        <f t="shared" si="16"/>
        <v>92.8</v>
      </c>
      <c r="I22" s="12">
        <f t="shared" si="16"/>
        <v>28</v>
      </c>
      <c r="J22" s="13"/>
      <c r="K22" s="13">
        <f>SUM(K16:K20)</f>
        <v>14.399999999999991</v>
      </c>
      <c r="L22" s="13">
        <f>SUM(L16:L20)</f>
        <v>78.40000000000002</v>
      </c>
      <c r="M22" s="14">
        <v>92.8</v>
      </c>
      <c r="N22" s="15"/>
      <c r="O22" s="15">
        <f t="shared" ref="O22:P22" si="17">SUM(O16:O20)</f>
        <v>92.8</v>
      </c>
      <c r="P22" s="16">
        <f t="shared" si="17"/>
        <v>0</v>
      </c>
    </row>
    <row r="23" spans="3:16" x14ac:dyDescent="0.3">
      <c r="C23" s="1"/>
      <c r="D23" s="1"/>
      <c r="E23" s="1" t="s">
        <v>10</v>
      </c>
      <c r="F23" s="4">
        <f t="shared" ref="F23:G23" si="18">(F22/4)^0.5</f>
        <v>1.5811388300841898</v>
      </c>
      <c r="G23" s="4">
        <f t="shared" si="18"/>
        <v>0</v>
      </c>
      <c r="H23" s="4">
        <f>(H22/4)^0.5</f>
        <v>4.8166378315169185</v>
      </c>
      <c r="I23" s="1"/>
      <c r="J23" s="1"/>
      <c r="K23" s="1"/>
    </row>
    <row r="24" spans="3:16" x14ac:dyDescent="0.3">
      <c r="C24" s="1"/>
      <c r="D24" s="1"/>
      <c r="E24" s="1"/>
      <c r="F24" s="1"/>
      <c r="G24" s="1"/>
      <c r="H24" s="1"/>
      <c r="I24" s="4"/>
      <c r="J24" s="1"/>
      <c r="K24" s="1"/>
    </row>
    <row r="25" spans="3:16" x14ac:dyDescent="0.3">
      <c r="C25" s="1"/>
      <c r="D25" s="1"/>
      <c r="E25" s="4">
        <f>CORREL(C16:C20,D16:D20)</f>
        <v>0.91914503001805781</v>
      </c>
      <c r="F25" s="1"/>
      <c r="G25" s="1"/>
      <c r="H25" s="1"/>
      <c r="I25" s="1"/>
      <c r="J25" s="1"/>
      <c r="K25" s="1"/>
    </row>
    <row r="26" spans="3:16" ht="15" thickBot="1" x14ac:dyDescent="0.35"/>
    <row r="27" spans="3:16" ht="15" thickBot="1" x14ac:dyDescent="0.35">
      <c r="M27" s="17"/>
      <c r="N27" s="18" t="s">
        <v>20</v>
      </c>
    </row>
    <row r="28" spans="3:16" x14ac:dyDescent="0.3">
      <c r="E28" s="2" t="s">
        <v>8</v>
      </c>
      <c r="F28" s="2" t="s">
        <v>12</v>
      </c>
      <c r="G28" s="5">
        <f>D22-C22*G29</f>
        <v>4.7802531645569619</v>
      </c>
    </row>
    <row r="29" spans="3:16" x14ac:dyDescent="0.3">
      <c r="E29" s="2" t="s">
        <v>7</v>
      </c>
      <c r="F29" s="2" t="s">
        <v>11</v>
      </c>
      <c r="G29" s="5">
        <f>0.92*(4.82/1.58)</f>
        <v>2.8065822784810126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2014-04-28T07:37:30Z</dcterms:created>
  <dcterms:modified xsi:type="dcterms:W3CDTF">2014-04-28T08:50:10Z</dcterms:modified>
</cp:coreProperties>
</file>